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1 my data 01~13 R8.7.26\03 協会中学生連盟(バレー)\74 R8 県新人大会\"/>
    </mc:Choice>
  </mc:AlternateContent>
  <xr:revisionPtr revIDLastSave="0" documentId="13_ncr:1_{1375FF21-1C7F-42A0-B543-7146800456B4}" xr6:coauthVersionLast="47" xr6:coauthVersionMax="47" xr10:uidLastSave="{00000000-0000-0000-0000-000000000000}"/>
  <workbookProtection workbookAlgorithmName="SHA-512" workbookHashValue="2RDv9kFoyrUHwGc/eWFnHiqYibPPq+dF1v/Oatcv9ejvLeLouRiVZYvw8uo+kLKVnNORkg+wjrYuiqdX/NiLgg==" workbookSaltValue="PbLHpm034b+BjEwhsXcUOQ==" workbookSpinCount="100000" lockStructure="1"/>
  <bookViews>
    <workbookView xWindow="-108" yWindow="-108" windowWidth="23256" windowHeight="14856" tabRatio="829" activeTab="2" xr2:uid="{00000000-000D-0000-FFFF-FFFF00000000}"/>
  </bookViews>
  <sheets>
    <sheet name="記入要領" sheetId="23" r:id="rId1"/>
    <sheet name="申込先メールアドレス" sheetId="16" r:id="rId2"/>
    <sheet name="男子用申込書(必ず記入要領を確認してください。)" sheetId="8" r:id="rId3"/>
    <sheet name="男子メンバー表" sheetId="13" r:id="rId4"/>
    <sheet name="女子用申込書(必ず記入要領を確認してください。)" sheetId="21" r:id="rId5"/>
    <sheet name="女子メンバー表" sheetId="22" r:id="rId6"/>
    <sheet name="Sheet1" sheetId="17" state="hidden" r:id="rId7"/>
    <sheet name="チーム情報" sheetId="15" state="hidden" r:id="rId8"/>
  </sheets>
  <definedNames>
    <definedName name="_xlnm.Print_Area" localSheetId="7">チーム情報!$A$1:$M$168</definedName>
    <definedName name="_xlnm.Print_Area" localSheetId="0">記入要領!$U$3:$AV$26</definedName>
    <definedName name="_xlnm.Print_Area" localSheetId="5">女子メンバー表!$B$1:$P$19</definedName>
    <definedName name="_xlnm.Print_Area" localSheetId="4">'女子用申込書(必ず記入要領を確認してください。)'!$U$3:$AV$26</definedName>
    <definedName name="_xlnm.Print_Area" localSheetId="3">男子メンバー表!$B$1:$P$19</definedName>
    <definedName name="_xlnm.Print_Area" localSheetId="2">'男子用申込書(必ず記入要領を確認してください。)'!$U$3:$AV$26</definedName>
    <definedName name="チーム情報">チーム情報!$A$3:$M$207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23" l="1"/>
  <c r="U23" i="23"/>
  <c r="U22" i="23"/>
  <c r="U21" i="23"/>
  <c r="U20" i="23"/>
  <c r="U19" i="23"/>
  <c r="U18" i="23"/>
  <c r="U17" i="23"/>
  <c r="U16" i="23"/>
  <c r="U15" i="23"/>
  <c r="U14" i="23"/>
  <c r="G14" i="23"/>
  <c r="G15" i="23"/>
  <c r="G16" i="23"/>
  <c r="G17" i="23"/>
  <c r="G18" i="23"/>
  <c r="G19" i="23"/>
  <c r="G20" i="23"/>
  <c r="G21" i="23"/>
  <c r="G22" i="23"/>
  <c r="G23" i="23"/>
  <c r="G24" i="23"/>
  <c r="G13" i="23"/>
  <c r="G13" i="8"/>
  <c r="G24" i="21"/>
  <c r="G23" i="21"/>
  <c r="G22" i="21"/>
  <c r="G21" i="21"/>
  <c r="G20" i="21"/>
  <c r="G19" i="21"/>
  <c r="G18" i="21"/>
  <c r="G17" i="21"/>
  <c r="G16" i="21"/>
  <c r="G15" i="21"/>
  <c r="G14" i="21"/>
  <c r="G13" i="21"/>
  <c r="G14" i="8"/>
  <c r="G15" i="8"/>
  <c r="G16" i="8"/>
  <c r="G17" i="8"/>
  <c r="G18" i="8"/>
  <c r="G19" i="8"/>
  <c r="G20" i="8"/>
  <c r="G21" i="8"/>
  <c r="G22" i="8"/>
  <c r="G23" i="8"/>
  <c r="G24" i="8"/>
  <c r="U24" i="21"/>
  <c r="U23" i="21"/>
  <c r="U22" i="21"/>
  <c r="U21" i="21"/>
  <c r="U20" i="21"/>
  <c r="U19" i="21"/>
  <c r="U18" i="21"/>
  <c r="U17" i="21"/>
  <c r="U16" i="21"/>
  <c r="U15" i="21"/>
  <c r="U14" i="21"/>
  <c r="U24" i="8"/>
  <c r="U23" i="8"/>
  <c r="U22" i="8"/>
  <c r="U21" i="8"/>
  <c r="U20" i="8"/>
  <c r="U19" i="8"/>
  <c r="U18" i="8"/>
  <c r="U17" i="8"/>
  <c r="U16" i="8"/>
  <c r="U15" i="8"/>
  <c r="U14" i="8"/>
  <c r="AT24" i="23"/>
  <c r="AQ24" i="23"/>
  <c r="AN24" i="23"/>
  <c r="AK24" i="23"/>
  <c r="AH24" i="23"/>
  <c r="AC24" i="23"/>
  <c r="AA24" i="23"/>
  <c r="W24" i="23"/>
  <c r="AT23" i="23"/>
  <c r="AQ23" i="23"/>
  <c r="AN23" i="23"/>
  <c r="AK23" i="23"/>
  <c r="AH23" i="23"/>
  <c r="AC23" i="23"/>
  <c r="AA23" i="23"/>
  <c r="W23" i="23"/>
  <c r="AT22" i="23"/>
  <c r="AQ22" i="23"/>
  <c r="AN22" i="23"/>
  <c r="AK22" i="23"/>
  <c r="AH22" i="23"/>
  <c r="AC22" i="23"/>
  <c r="AA22" i="23"/>
  <c r="W22" i="23"/>
  <c r="AT21" i="23"/>
  <c r="AQ21" i="23"/>
  <c r="AN21" i="23"/>
  <c r="AK21" i="23"/>
  <c r="AH21" i="23"/>
  <c r="AC21" i="23"/>
  <c r="AA21" i="23"/>
  <c r="W21" i="23"/>
  <c r="AT20" i="23"/>
  <c r="AQ20" i="23"/>
  <c r="AN20" i="23"/>
  <c r="AK20" i="23"/>
  <c r="AH20" i="23"/>
  <c r="AC20" i="23"/>
  <c r="AA20" i="23"/>
  <c r="W20" i="23"/>
  <c r="AT19" i="23"/>
  <c r="AQ19" i="23"/>
  <c r="AN19" i="23"/>
  <c r="AK19" i="23"/>
  <c r="AH19" i="23"/>
  <c r="AC19" i="23"/>
  <c r="AA19" i="23"/>
  <c r="W19" i="23"/>
  <c r="AT18" i="23"/>
  <c r="AQ18" i="23"/>
  <c r="AN18" i="23"/>
  <c r="AK18" i="23"/>
  <c r="AH18" i="23"/>
  <c r="AC18" i="23"/>
  <c r="AA18" i="23"/>
  <c r="W18" i="23"/>
  <c r="AT17" i="23"/>
  <c r="AQ17" i="23"/>
  <c r="AN17" i="23"/>
  <c r="AK17" i="23"/>
  <c r="AH17" i="23"/>
  <c r="AC17" i="23"/>
  <c r="AA17" i="23"/>
  <c r="W17" i="23"/>
  <c r="AT16" i="23"/>
  <c r="AQ16" i="23"/>
  <c r="AN16" i="23"/>
  <c r="AK16" i="23"/>
  <c r="AH16" i="23"/>
  <c r="AC16" i="23"/>
  <c r="AA16" i="23"/>
  <c r="W16" i="23"/>
  <c r="AT15" i="23"/>
  <c r="AQ15" i="23"/>
  <c r="AN15" i="23"/>
  <c r="AK15" i="23"/>
  <c r="AH15" i="23"/>
  <c r="AC15" i="23"/>
  <c r="AA15" i="23"/>
  <c r="W15" i="23"/>
  <c r="AT14" i="23"/>
  <c r="AQ14" i="23"/>
  <c r="AN14" i="23"/>
  <c r="AK14" i="23"/>
  <c r="AH14" i="23"/>
  <c r="AC14" i="23"/>
  <c r="AA14" i="23"/>
  <c r="W14" i="23"/>
  <c r="AT13" i="23"/>
  <c r="AQ13" i="23"/>
  <c r="AN13" i="23"/>
  <c r="AK13" i="23"/>
  <c r="AH13" i="23"/>
  <c r="AC13" i="23"/>
  <c r="AA13" i="23"/>
  <c r="W13" i="23"/>
  <c r="U13" i="23"/>
  <c r="AO11" i="23"/>
  <c r="X11" i="23"/>
  <c r="AO10" i="23"/>
  <c r="AA10" i="23"/>
  <c r="AP9" i="23"/>
  <c r="AI9" i="23"/>
  <c r="X9" i="23"/>
  <c r="AP8" i="23"/>
  <c r="AI8" i="23"/>
  <c r="X8" i="23"/>
  <c r="X7" i="23"/>
  <c r="AE6" i="23"/>
  <c r="Y6" i="23"/>
  <c r="AQ5" i="23"/>
  <c r="C18" i="22"/>
  <c r="C17" i="22"/>
  <c r="C16" i="22"/>
  <c r="C15" i="22"/>
  <c r="C14" i="22"/>
  <c r="C13" i="22"/>
  <c r="C12" i="22"/>
  <c r="C11" i="22"/>
  <c r="C10" i="22"/>
  <c r="C9" i="22"/>
  <c r="C8" i="22"/>
  <c r="C7" i="22"/>
  <c r="A5" i="22"/>
  <c r="C5" i="22" s="1"/>
  <c r="B18" i="22"/>
  <c r="B17" i="22"/>
  <c r="B16" i="22"/>
  <c r="B15" i="22"/>
  <c r="B14" i="22"/>
  <c r="B13" i="22"/>
  <c r="B12" i="22"/>
  <c r="B11" i="22"/>
  <c r="B10" i="22"/>
  <c r="B9" i="22"/>
  <c r="B8" i="22"/>
  <c r="B7" i="22"/>
  <c r="AQ5" i="21"/>
  <c r="AT24" i="21"/>
  <c r="AQ24" i="21"/>
  <c r="AN24" i="21"/>
  <c r="AK24" i="21"/>
  <c r="AH24" i="21"/>
  <c r="AC24" i="21"/>
  <c r="AA24" i="21"/>
  <c r="W24" i="21"/>
  <c r="AT23" i="21"/>
  <c r="AQ23" i="21"/>
  <c r="AN23" i="21"/>
  <c r="AK23" i="21"/>
  <c r="AH23" i="21"/>
  <c r="AC23" i="21"/>
  <c r="AA23" i="21"/>
  <c r="W23" i="21"/>
  <c r="AT22" i="21"/>
  <c r="AQ22" i="21"/>
  <c r="AN22" i="21"/>
  <c r="AK22" i="21"/>
  <c r="AH22" i="21"/>
  <c r="AC22" i="21"/>
  <c r="AA22" i="21"/>
  <c r="W22" i="21"/>
  <c r="AT21" i="21"/>
  <c r="AQ21" i="21"/>
  <c r="AN21" i="21"/>
  <c r="AK21" i="21"/>
  <c r="AH21" i="21"/>
  <c r="AC21" i="21"/>
  <c r="AA21" i="21"/>
  <c r="W21" i="21"/>
  <c r="AT20" i="21"/>
  <c r="AQ20" i="21"/>
  <c r="AN20" i="21"/>
  <c r="AK20" i="21"/>
  <c r="AH20" i="21"/>
  <c r="AC20" i="21"/>
  <c r="AA20" i="21"/>
  <c r="W20" i="21"/>
  <c r="AT19" i="21"/>
  <c r="AQ19" i="21"/>
  <c r="AN19" i="21"/>
  <c r="AK19" i="21"/>
  <c r="AH19" i="21"/>
  <c r="AC19" i="21"/>
  <c r="AA19" i="21"/>
  <c r="W19" i="21"/>
  <c r="AT18" i="21"/>
  <c r="AQ18" i="21"/>
  <c r="AN18" i="21"/>
  <c r="AK18" i="21"/>
  <c r="AH18" i="21"/>
  <c r="AC18" i="21"/>
  <c r="AA18" i="21"/>
  <c r="W18" i="21"/>
  <c r="AT17" i="21"/>
  <c r="AQ17" i="21"/>
  <c r="AN17" i="21"/>
  <c r="AK17" i="21"/>
  <c r="AH17" i="21"/>
  <c r="AC17" i="21"/>
  <c r="AA17" i="21"/>
  <c r="W17" i="21"/>
  <c r="AT16" i="21"/>
  <c r="AQ16" i="21"/>
  <c r="AN16" i="21"/>
  <c r="AK16" i="21"/>
  <c r="AH16" i="21"/>
  <c r="AC16" i="21"/>
  <c r="AA16" i="21"/>
  <c r="W16" i="21"/>
  <c r="AT15" i="21"/>
  <c r="AQ15" i="21"/>
  <c r="AN15" i="21"/>
  <c r="AK15" i="21"/>
  <c r="AH15" i="21"/>
  <c r="AC15" i="21"/>
  <c r="AA15" i="21"/>
  <c r="W15" i="21"/>
  <c r="AT14" i="21"/>
  <c r="AQ14" i="21"/>
  <c r="AN14" i="21"/>
  <c r="AK14" i="21"/>
  <c r="AH14" i="21"/>
  <c r="AC14" i="21"/>
  <c r="AA14" i="21"/>
  <c r="W14" i="21"/>
  <c r="AT13" i="21"/>
  <c r="AQ13" i="21"/>
  <c r="AN13" i="21"/>
  <c r="AK13" i="21"/>
  <c r="AH13" i="21"/>
  <c r="AC13" i="21"/>
  <c r="AA13" i="21"/>
  <c r="W13" i="21"/>
  <c r="U13" i="21"/>
  <c r="AO11" i="21"/>
  <c r="X11" i="21"/>
  <c r="AO10" i="21"/>
  <c r="AA10" i="21"/>
  <c r="AP9" i="21"/>
  <c r="AI9" i="21"/>
  <c r="X9" i="21"/>
  <c r="AP8" i="21"/>
  <c r="AI8" i="21"/>
  <c r="X8" i="21"/>
  <c r="X7" i="21"/>
  <c r="AE6" i="21"/>
  <c r="Y6" i="21"/>
  <c r="X4" i="21"/>
  <c r="U13" i="8"/>
  <c r="AA10" i="8"/>
  <c r="X9" i="8"/>
  <c r="X8" i="8"/>
  <c r="AO11" i="8"/>
  <c r="AO10" i="8"/>
  <c r="AP9" i="8"/>
  <c r="AP8" i="8"/>
  <c r="AI9" i="8"/>
  <c r="AI8" i="8"/>
  <c r="AT24" i="8"/>
  <c r="AQ24" i="8"/>
  <c r="AN24" i="8"/>
  <c r="AK24" i="8"/>
  <c r="AH24" i="8"/>
  <c r="AC24" i="8"/>
  <c r="AA24" i="8"/>
  <c r="W24" i="8"/>
  <c r="AT23" i="8"/>
  <c r="AQ23" i="8"/>
  <c r="AN23" i="8"/>
  <c r="AK23" i="8"/>
  <c r="AH23" i="8"/>
  <c r="AC23" i="8"/>
  <c r="AA23" i="8"/>
  <c r="W23" i="8"/>
  <c r="AT22" i="8"/>
  <c r="AQ22" i="8"/>
  <c r="AN22" i="8"/>
  <c r="AK22" i="8"/>
  <c r="AH22" i="8"/>
  <c r="AC22" i="8"/>
  <c r="AA22" i="8"/>
  <c r="W22" i="8"/>
  <c r="AT21" i="8"/>
  <c r="AQ21" i="8"/>
  <c r="AN21" i="8"/>
  <c r="AK21" i="8"/>
  <c r="AH21" i="8"/>
  <c r="AC21" i="8"/>
  <c r="AA21" i="8"/>
  <c r="W21" i="8"/>
  <c r="AT20" i="8"/>
  <c r="AQ20" i="8"/>
  <c r="AN20" i="8"/>
  <c r="AK20" i="8"/>
  <c r="AH20" i="8"/>
  <c r="AC20" i="8"/>
  <c r="AA20" i="8"/>
  <c r="W20" i="8"/>
  <c r="AT19" i="8"/>
  <c r="AQ19" i="8"/>
  <c r="AN19" i="8"/>
  <c r="AK19" i="8"/>
  <c r="AH19" i="8"/>
  <c r="AC19" i="8"/>
  <c r="AA19" i="8"/>
  <c r="W19" i="8"/>
  <c r="AT18" i="8"/>
  <c r="AQ18" i="8"/>
  <c r="AN18" i="8"/>
  <c r="AK18" i="8"/>
  <c r="AH18" i="8"/>
  <c r="AC18" i="8"/>
  <c r="AA18" i="8"/>
  <c r="W18" i="8"/>
  <c r="AT17" i="8"/>
  <c r="AQ17" i="8"/>
  <c r="AN17" i="8"/>
  <c r="AK17" i="8"/>
  <c r="AH17" i="8"/>
  <c r="AC17" i="8"/>
  <c r="AA17" i="8"/>
  <c r="W17" i="8"/>
  <c r="AT16" i="8"/>
  <c r="AQ16" i="8"/>
  <c r="AN16" i="8"/>
  <c r="AK16" i="8"/>
  <c r="AH16" i="8"/>
  <c r="AC16" i="8"/>
  <c r="AA16" i="8"/>
  <c r="W16" i="8"/>
  <c r="AT15" i="8"/>
  <c r="AQ15" i="8"/>
  <c r="AN15" i="8"/>
  <c r="AK15" i="8"/>
  <c r="AH15" i="8"/>
  <c r="AC15" i="8"/>
  <c r="AA15" i="8"/>
  <c r="W15" i="8"/>
  <c r="AT14" i="8"/>
  <c r="AQ14" i="8"/>
  <c r="AN14" i="8"/>
  <c r="AK14" i="8"/>
  <c r="AH14" i="8"/>
  <c r="AC14" i="8"/>
  <c r="AA14" i="8"/>
  <c r="W14" i="8"/>
  <c r="AT13" i="8"/>
  <c r="AQ13" i="8"/>
  <c r="AN13" i="8"/>
  <c r="AK13" i="8"/>
  <c r="AH13" i="8"/>
  <c r="AC13" i="8"/>
  <c r="AA13" i="8"/>
  <c r="W13" i="8"/>
  <c r="G163" i="15" l="1"/>
  <c r="G164" i="15"/>
  <c r="G165" i="15"/>
  <c r="G166" i="15"/>
  <c r="G167" i="15"/>
  <c r="G160" i="15"/>
  <c r="G161" i="15"/>
  <c r="G162" i="15"/>
  <c r="X11" i="8" l="1"/>
  <c r="X7" i="8"/>
  <c r="AE6" i="8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X4" i="23" s="1"/>
  <c r="G11" i="15"/>
  <c r="G10" i="15"/>
  <c r="G9" i="15"/>
  <c r="G8" i="15"/>
  <c r="G7" i="15"/>
  <c r="G6" i="15"/>
  <c r="G5" i="15"/>
  <c r="G4" i="15"/>
  <c r="G3" i="15"/>
  <c r="X4" i="8" l="1"/>
  <c r="Y6" i="8"/>
  <c r="C7" i="13" l="1"/>
  <c r="C8" i="13"/>
  <c r="AQ5" i="8" l="1"/>
  <c r="A5" i="13" l="1"/>
  <c r="C5" i="13" s="1"/>
  <c r="C18" i="13"/>
  <c r="B18" i="13"/>
  <c r="C17" i="13"/>
  <c r="B17" i="13"/>
  <c r="C16" i="13"/>
  <c r="B16" i="13"/>
  <c r="C15" i="13"/>
  <c r="B15" i="13"/>
  <c r="C14" i="13"/>
  <c r="B14" i="13"/>
  <c r="C13" i="13"/>
  <c r="B13" i="13"/>
  <c r="C12" i="13"/>
  <c r="B12" i="13"/>
  <c r="C11" i="13"/>
  <c r="B11" i="13"/>
  <c r="C10" i="13"/>
  <c r="B10" i="13"/>
  <c r="C9" i="13"/>
  <c r="B9" i="13"/>
  <c r="B8" i="13"/>
  <c r="B7" i="13"/>
</calcChain>
</file>

<file path=xl/sharedStrings.xml><?xml version="1.0" encoding="utf-8"?>
<sst xmlns="http://schemas.openxmlformats.org/spreadsheetml/2006/main" count="3845" uniqueCount="1806">
  <si>
    <t>チーム名</t>
    <rPh sb="3" eb="4">
      <t>メイ</t>
    </rPh>
    <phoneticPr fontId="2"/>
  </si>
  <si>
    <t>所在地</t>
    <rPh sb="0" eb="3">
      <t>ショザイチ</t>
    </rPh>
    <phoneticPr fontId="2"/>
  </si>
  <si>
    <t>番号</t>
    <rPh sb="0" eb="2">
      <t>バンゴウ</t>
    </rPh>
    <phoneticPr fontId="2"/>
  </si>
  <si>
    <t>背番号</t>
    <rPh sb="0" eb="3">
      <t>セバンゴウ</t>
    </rPh>
    <phoneticPr fontId="2"/>
  </si>
  <si>
    <t>選手氏名</t>
    <rPh sb="0" eb="2">
      <t>センシュ</t>
    </rPh>
    <rPh sb="2" eb="4">
      <t>シメイ</t>
    </rPh>
    <phoneticPr fontId="2"/>
  </si>
  <si>
    <t>最高到達点</t>
    <rPh sb="0" eb="2">
      <t>サイコウ</t>
    </rPh>
    <rPh sb="2" eb="4">
      <t>トウタツ</t>
    </rPh>
    <rPh sb="4" eb="5">
      <t>テン</t>
    </rPh>
    <phoneticPr fontId="2"/>
  </si>
  <si>
    <t>監　督</t>
    <rPh sb="0" eb="1">
      <t>ラン</t>
    </rPh>
    <rPh sb="2" eb="3">
      <t>ヨシ</t>
    </rPh>
    <phoneticPr fontId="2"/>
  </si>
  <si>
    <t>身　長</t>
    <rPh sb="0" eb="1">
      <t>ミ</t>
    </rPh>
    <rPh sb="2" eb="3">
      <t>チョウ</t>
    </rPh>
    <phoneticPr fontId="2"/>
  </si>
  <si>
    <t>指　高</t>
    <rPh sb="0" eb="1">
      <t>ユビ</t>
    </rPh>
    <rPh sb="2" eb="3">
      <t>ダカ</t>
    </rPh>
    <phoneticPr fontId="2"/>
  </si>
  <si>
    <t>年</t>
    <rPh sb="0" eb="1">
      <t>ネン</t>
    </rPh>
    <phoneticPr fontId="2"/>
  </si>
  <si>
    <t>〒</t>
    <phoneticPr fontId="2"/>
  </si>
  <si>
    <t>コーチ</t>
    <phoneticPr fontId="2"/>
  </si>
  <si>
    <t>cm</t>
    <phoneticPr fontId="2"/>
  </si>
  <si>
    <t>男子</t>
    <rPh sb="0" eb="2">
      <t>ダンシ</t>
    </rPh>
    <phoneticPr fontId="2"/>
  </si>
  <si>
    <t>チームの日本協会登録ＩＤ</t>
    <rPh sb="4" eb="6">
      <t>ニホン</t>
    </rPh>
    <rPh sb="6" eb="8">
      <t>キョウカイ</t>
    </rPh>
    <rPh sb="8" eb="10">
      <t>トウロク</t>
    </rPh>
    <phoneticPr fontId="2"/>
  </si>
  <si>
    <t>緊急連絡先
監督の携帯電話など</t>
    <rPh sb="0" eb="2">
      <t>キンキュウ</t>
    </rPh>
    <rPh sb="2" eb="5">
      <t>レンラクサキ</t>
    </rPh>
    <rPh sb="6" eb="8">
      <t>カントク</t>
    </rPh>
    <rPh sb="9" eb="11">
      <t>ケイタイ</t>
    </rPh>
    <rPh sb="11" eb="13">
      <t>デンワ</t>
    </rPh>
    <phoneticPr fontId="2"/>
  </si>
  <si>
    <r>
      <t>※　主将の</t>
    </r>
    <r>
      <rPr>
        <b/>
        <sz val="14"/>
        <rFont val="ＭＳ ゴシック"/>
        <family val="3"/>
        <charset val="128"/>
      </rPr>
      <t>【</t>
    </r>
    <r>
      <rPr>
        <b/>
        <sz val="14"/>
        <color indexed="8"/>
        <rFont val="ＭＳ ゴシック"/>
        <family val="3"/>
        <charset val="128"/>
      </rPr>
      <t>背番号】</t>
    </r>
    <r>
      <rPr>
        <sz val="11"/>
        <rFont val="ＭＳ ゴシック"/>
        <family val="3"/>
        <charset val="128"/>
      </rPr>
      <t>に</t>
    </r>
    <r>
      <rPr>
        <b/>
        <sz val="14"/>
        <rFont val="ＭＳ ゴシック"/>
        <family val="3"/>
        <charset val="128"/>
      </rPr>
      <t>【○】</t>
    </r>
    <r>
      <rPr>
        <sz val="11"/>
        <rFont val="ＭＳ ゴシック"/>
        <family val="3"/>
        <charset val="128"/>
      </rPr>
      <t>をつけてください。</t>
    </r>
    <rPh sb="2" eb="4">
      <t>シュショウ</t>
    </rPh>
    <rPh sb="6" eb="9">
      <t>セバンゴウ</t>
    </rPh>
    <phoneticPr fontId="2"/>
  </si>
  <si>
    <t>マネージャーの
日本協会登録ＩＤ</t>
    <rPh sb="8" eb="10">
      <t>ニホン</t>
    </rPh>
    <rPh sb="10" eb="12">
      <t>キョウカイ</t>
    </rPh>
    <rPh sb="12" eb="14">
      <t>トウロク</t>
    </rPh>
    <phoneticPr fontId="2"/>
  </si>
  <si>
    <t>マネー
ジャー</t>
    <phoneticPr fontId="2"/>
  </si>
  <si>
    <t>学　年</t>
    <rPh sb="0" eb="1">
      <t>ガク</t>
    </rPh>
    <rPh sb="2" eb="3">
      <t>トシ</t>
    </rPh>
    <phoneticPr fontId="2"/>
  </si>
  <si>
    <t>番号</t>
  </si>
  <si>
    <t>学校名</t>
  </si>
  <si>
    <t>中学校</t>
    <rPh sb="0" eb="3">
      <t>チュウガッコウ</t>
    </rPh>
    <phoneticPr fontId="1"/>
  </si>
  <si>
    <t>川之江北</t>
    <rPh sb="0" eb="3">
      <t>カワノエ</t>
    </rPh>
    <phoneticPr fontId="1"/>
  </si>
  <si>
    <t>四国中央市川之江町２３９０</t>
  </si>
  <si>
    <t>川之江南</t>
    <rPh sb="0" eb="3">
      <t>カワノエ</t>
    </rPh>
    <phoneticPr fontId="1"/>
  </si>
  <si>
    <t>四国中央市上分町３９５</t>
  </si>
  <si>
    <t>三島西</t>
    <rPh sb="0" eb="2">
      <t>ミシマ</t>
    </rPh>
    <phoneticPr fontId="1"/>
  </si>
  <si>
    <t>四国中央市中之庄町乙３８－１</t>
  </si>
  <si>
    <t>三島南</t>
    <rPh sb="0" eb="2">
      <t>ミシマ</t>
    </rPh>
    <phoneticPr fontId="1"/>
  </si>
  <si>
    <t>四国中央市寒川町４３３５</t>
  </si>
  <si>
    <t>三島東</t>
    <rPh sb="0" eb="2">
      <t>ミシマ</t>
    </rPh>
    <phoneticPr fontId="1"/>
  </si>
  <si>
    <t>四国中央市中曽根町１９９</t>
  </si>
  <si>
    <t>土居</t>
  </si>
  <si>
    <t>四国中央市土居町土居３７５</t>
  </si>
  <si>
    <t>新宮</t>
  </si>
  <si>
    <t>四国中央市新宮町新宮１０５</t>
  </si>
  <si>
    <t>東</t>
  </si>
  <si>
    <t>西</t>
  </si>
  <si>
    <t>南</t>
  </si>
  <si>
    <t>北</t>
  </si>
  <si>
    <t>泉川</t>
  </si>
  <si>
    <t>船木</t>
  </si>
  <si>
    <t>中萩</t>
  </si>
  <si>
    <t>新居浜市中萩町１３－３１</t>
  </si>
  <si>
    <t>大生院</t>
  </si>
  <si>
    <t>角野</t>
  </si>
  <si>
    <t>川東</t>
  </si>
  <si>
    <t>別子</t>
    <rPh sb="0" eb="2">
      <t>ベッシ</t>
    </rPh>
    <phoneticPr fontId="1"/>
  </si>
  <si>
    <t>西条東</t>
    <rPh sb="0" eb="2">
      <t>サイジョウ</t>
    </rPh>
    <phoneticPr fontId="1"/>
  </si>
  <si>
    <t>西条市下島山甲８６５</t>
  </si>
  <si>
    <t>西条西</t>
    <rPh sb="0" eb="2">
      <t>サイジョウ</t>
    </rPh>
    <phoneticPr fontId="1"/>
  </si>
  <si>
    <t>西条市氷見乙５５８</t>
  </si>
  <si>
    <t>西条南</t>
    <rPh sb="0" eb="2">
      <t>サイジョウ</t>
    </rPh>
    <phoneticPr fontId="1"/>
  </si>
  <si>
    <t>西条市大町１１２０</t>
  </si>
  <si>
    <t>西条北</t>
    <rPh sb="0" eb="2">
      <t>サイジョウ</t>
    </rPh>
    <phoneticPr fontId="1"/>
  </si>
  <si>
    <t>西条市朔日市４００－１</t>
  </si>
  <si>
    <t>小松</t>
  </si>
  <si>
    <t>西条市小松町南川甲２０８</t>
  </si>
  <si>
    <t>東予西</t>
    <rPh sb="0" eb="2">
      <t>トウヨ</t>
    </rPh>
    <rPh sb="2" eb="3">
      <t>ニシ</t>
    </rPh>
    <phoneticPr fontId="1"/>
  </si>
  <si>
    <t>河北</t>
  </si>
  <si>
    <t>西条市宮之内２８４</t>
  </si>
  <si>
    <t>東予東</t>
    <rPh sb="0" eb="2">
      <t>トウヨ</t>
    </rPh>
    <phoneticPr fontId="1"/>
  </si>
  <si>
    <t>西条市周布１６０</t>
  </si>
  <si>
    <t>丹原東</t>
  </si>
  <si>
    <t>西条市丹原町今井４－１</t>
  </si>
  <si>
    <t>丹原西</t>
  </si>
  <si>
    <t>西条市丹原町来見甲１５－１</t>
  </si>
  <si>
    <t>日吉</t>
  </si>
  <si>
    <t>近見</t>
  </si>
  <si>
    <t>今治市近見町４丁目２－５７</t>
  </si>
  <si>
    <t>立花</t>
  </si>
  <si>
    <t>桜井</t>
  </si>
  <si>
    <t>今治市松木３４９－１</t>
  </si>
  <si>
    <t>今治市山路５５４－３</t>
  </si>
  <si>
    <t>北郷</t>
  </si>
  <si>
    <t>今治市中堀４丁目１－１</t>
  </si>
  <si>
    <t>朝倉</t>
  </si>
  <si>
    <t>今治市朝倉北甲２７３</t>
  </si>
  <si>
    <t>玉川</t>
  </si>
  <si>
    <t>今治市玉川町高野甲２１</t>
  </si>
  <si>
    <t>大西</t>
  </si>
  <si>
    <t>今治市大西町九王甲２２８０－１</t>
  </si>
  <si>
    <t>菊間</t>
  </si>
  <si>
    <t>今治市菊間町浜２６２８－１</t>
  </si>
  <si>
    <t>大島</t>
  </si>
  <si>
    <t>伯方</t>
  </si>
  <si>
    <t>今治市伯方町木浦甲４１３４－１</t>
  </si>
  <si>
    <t>大三島</t>
  </si>
  <si>
    <t>関前</t>
  </si>
  <si>
    <t>今治市関前岡村甲４１５</t>
  </si>
  <si>
    <t>魚島</t>
  </si>
  <si>
    <t>弓削</t>
  </si>
  <si>
    <t>越智郡上島町弓削明神１－１</t>
  </si>
  <si>
    <t>岩城</t>
  </si>
  <si>
    <t>越智郡上島町岩城１２１８</t>
  </si>
  <si>
    <t>今治東</t>
    <rPh sb="0" eb="2">
      <t>イマバリ</t>
    </rPh>
    <rPh sb="2" eb="3">
      <t>ヒガシ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</si>
  <si>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</si>
  <si>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拓南</t>
  </si>
  <si>
    <t>雄新</t>
  </si>
  <si>
    <t>勝山</t>
  </si>
  <si>
    <t>松山市清水町３丁目１４８－２</t>
  </si>
  <si>
    <t>松山市文京町２－２</t>
  </si>
  <si>
    <t>道後</t>
  </si>
  <si>
    <t>鴨川</t>
  </si>
  <si>
    <t>松山市鴨川２丁目７－１９</t>
  </si>
  <si>
    <t>内宮</t>
  </si>
  <si>
    <t>松山市内宮町５６９－１</t>
  </si>
  <si>
    <t>三津浜</t>
  </si>
  <si>
    <t>高浜</t>
  </si>
  <si>
    <t>津田</t>
  </si>
  <si>
    <t>垣生</t>
  </si>
  <si>
    <t>松山市西垣生町４１８</t>
  </si>
  <si>
    <t>興居島</t>
  </si>
  <si>
    <t>松山市泊町甲４２５－３</t>
  </si>
  <si>
    <t>余土</t>
  </si>
  <si>
    <t>湯山</t>
  </si>
  <si>
    <t>松山市溝辺町甲５０８－１</t>
  </si>
  <si>
    <t>日浦</t>
  </si>
  <si>
    <t>松山市河中町１８８－１</t>
  </si>
  <si>
    <t>旭</t>
  </si>
  <si>
    <t>久米</t>
  </si>
  <si>
    <t>松山市来住町６８９</t>
  </si>
  <si>
    <t>小野</t>
  </si>
  <si>
    <t>久谷</t>
  </si>
  <si>
    <t>松山市浄瑠璃町９４０</t>
  </si>
  <si>
    <t>松山市東石井７丁目２－５２</t>
  </si>
  <si>
    <t>松山市高岡町４０９</t>
  </si>
  <si>
    <t>南第二</t>
  </si>
  <si>
    <t>松山市森松町９４３</t>
  </si>
  <si>
    <t>桑原</t>
  </si>
  <si>
    <t>椿</t>
  </si>
  <si>
    <t>城西</t>
  </si>
  <si>
    <t>松山市太山寺町４９１－１</t>
  </si>
  <si>
    <t>北条北</t>
  </si>
  <si>
    <t>松山市北条辻３６５</t>
  </si>
  <si>
    <t>北条南</t>
  </si>
  <si>
    <t>松山市河野別府１２</t>
  </si>
  <si>
    <t>中島</t>
  </si>
  <si>
    <t>愛媛大学教育学部</t>
  </si>
  <si>
    <t>附属</t>
  </si>
  <si>
    <t>松山西</t>
    <rPh sb="0" eb="2">
      <t>マツヤマ</t>
    </rPh>
    <rPh sb="2" eb="3">
      <t>ニシ</t>
    </rPh>
    <phoneticPr fontId="1"/>
  </si>
  <si>
    <t>愛光</t>
  </si>
  <si>
    <t>済美平成</t>
    <rPh sb="0" eb="1">
      <t>サイ</t>
    </rPh>
    <phoneticPr fontId="1"/>
  </si>
  <si>
    <t>松山東雲</t>
  </si>
  <si>
    <t>新田青雲</t>
    <rPh sb="0" eb="2">
      <t>ニッタ</t>
    </rPh>
    <rPh sb="2" eb="4">
      <t>セイウン</t>
    </rPh>
    <phoneticPr fontId="1"/>
  </si>
  <si>
    <t>重信</t>
  </si>
  <si>
    <t>東温市志津川９９１</t>
  </si>
  <si>
    <t>川内</t>
  </si>
  <si>
    <t>東温市南方４６７－１</t>
  </si>
  <si>
    <t>港南</t>
  </si>
  <si>
    <t>伊予市米湊５００－１</t>
  </si>
  <si>
    <t>伊予</t>
  </si>
  <si>
    <t>中山</t>
  </si>
  <si>
    <t>双海</t>
    <rPh sb="0" eb="2">
      <t>フタミ</t>
    </rPh>
    <phoneticPr fontId="1"/>
  </si>
  <si>
    <t>伊予市双海町上灘甲５２８６－１</t>
  </si>
  <si>
    <t>北伊予</t>
  </si>
  <si>
    <t>伊予郡松前町大字神崎４１５－１</t>
  </si>
  <si>
    <t>岡田</t>
  </si>
  <si>
    <t>伊予郡松前町大字昌農内４４３－１</t>
  </si>
  <si>
    <t>松前</t>
  </si>
  <si>
    <t>伊予郡松前町大字浜９６３</t>
  </si>
  <si>
    <t>砥部</t>
  </si>
  <si>
    <t>伊予郡砥部町千足６８</t>
  </si>
  <si>
    <t>久万</t>
  </si>
  <si>
    <t>上浮穴郡久万高原町久万６００</t>
  </si>
  <si>
    <t>美川</t>
  </si>
  <si>
    <t>上浮穴郡久万高原町上黒岩２８９０</t>
  </si>
  <si>
    <t>大洲南</t>
  </si>
  <si>
    <t>大洲市大洲１００５</t>
  </si>
  <si>
    <t>大洲北</t>
  </si>
  <si>
    <t>大洲市東大洲６９－１</t>
  </si>
  <si>
    <t>平野</t>
  </si>
  <si>
    <t>大洲市平野町野田５０</t>
  </si>
  <si>
    <t>肱東</t>
  </si>
  <si>
    <t>大洲市菅田町菅田甲１７９０</t>
  </si>
  <si>
    <t>新谷</t>
  </si>
  <si>
    <t>大洲市新谷甲２６０－１</t>
  </si>
  <si>
    <t>大洲東</t>
  </si>
  <si>
    <t>大洲市八多喜町甲１２２５</t>
  </si>
  <si>
    <t>長浜</t>
  </si>
  <si>
    <t>大洲市長浜甲１</t>
  </si>
  <si>
    <t>肱川</t>
  </si>
  <si>
    <t>大洲市肱川町山鳥坂２８２</t>
  </si>
  <si>
    <t>河辺</t>
  </si>
  <si>
    <t>大洲市河辺町河都３７５</t>
  </si>
  <si>
    <t>内子</t>
  </si>
  <si>
    <t>喜多郡内子町内子２７８９</t>
  </si>
  <si>
    <t>大瀬</t>
  </si>
  <si>
    <t>喜多郡内子町大瀬中央５８８０</t>
  </si>
  <si>
    <t>五十崎</t>
  </si>
  <si>
    <t>喜多郡内子町平岡甲１５６９</t>
  </si>
  <si>
    <t>小田</t>
  </si>
  <si>
    <t>八代</t>
  </si>
  <si>
    <t>八幡浜市八代１丁目２－１</t>
  </si>
  <si>
    <t>真穴</t>
  </si>
  <si>
    <t>八幡浜市真網代戊１６２</t>
  </si>
  <si>
    <t>保内</t>
  </si>
  <si>
    <t>伊方</t>
  </si>
  <si>
    <t>西宇和郡伊方町湊浦８０３</t>
  </si>
  <si>
    <t>瀬戸</t>
  </si>
  <si>
    <t>西宇和郡伊方町三机乙３３０５－１</t>
  </si>
  <si>
    <t>三崎</t>
  </si>
  <si>
    <t>西宇和郡伊方町三崎９０８</t>
  </si>
  <si>
    <t>明浜</t>
  </si>
  <si>
    <t>西予市明浜町俵津８－３１６－１</t>
  </si>
  <si>
    <t>宇和</t>
  </si>
  <si>
    <t>西予市宇和町下松葉６２９－１</t>
  </si>
  <si>
    <t>野村</t>
  </si>
  <si>
    <t>城川</t>
  </si>
  <si>
    <t>西予市城川町下相１２３７</t>
  </si>
  <si>
    <t>三瓶</t>
  </si>
  <si>
    <t>城東</t>
  </si>
  <si>
    <t>城南</t>
  </si>
  <si>
    <t>城北</t>
  </si>
  <si>
    <t>吉田</t>
  </si>
  <si>
    <t>三間</t>
  </si>
  <si>
    <t>津島</t>
  </si>
  <si>
    <t>松野</t>
  </si>
  <si>
    <t>広見</t>
  </si>
  <si>
    <t>北宇和郡鬼北町大字永野市１２００</t>
  </si>
  <si>
    <t>内海</t>
  </si>
  <si>
    <t>御荘</t>
  </si>
  <si>
    <t>城辺</t>
  </si>
  <si>
    <t>一本松</t>
  </si>
  <si>
    <t>南宇和郡愛南町一本松５１２１－１</t>
  </si>
  <si>
    <t>宇和島南</t>
    <rPh sb="0" eb="3">
      <t>ウワジマ</t>
    </rPh>
    <rPh sb="3" eb="4">
      <t>ミナミ</t>
    </rPh>
    <phoneticPr fontId="1"/>
  </si>
  <si>
    <t>四国中央市立</t>
  </si>
  <si>
    <t>新居浜市立</t>
  </si>
  <si>
    <t>西条市立</t>
  </si>
  <si>
    <t>今治市立</t>
  </si>
  <si>
    <t>上島町立</t>
  </si>
  <si>
    <t>愛媛県立</t>
  </si>
  <si>
    <t>松山市立</t>
  </si>
  <si>
    <t/>
  </si>
  <si>
    <t>東温市立</t>
  </si>
  <si>
    <t>伊予市立</t>
  </si>
  <si>
    <t>松前町立</t>
  </si>
  <si>
    <t>砥部町立</t>
  </si>
  <si>
    <t>久万高原町立</t>
  </si>
  <si>
    <t>大洲市立</t>
  </si>
  <si>
    <t>内子町立</t>
  </si>
  <si>
    <t>八幡浜市立</t>
  </si>
  <si>
    <t>伊方町立</t>
  </si>
  <si>
    <t>西予市立</t>
  </si>
  <si>
    <t>宇和島市立</t>
  </si>
  <si>
    <t>松野町立</t>
  </si>
  <si>
    <t>鬼北町立</t>
  </si>
  <si>
    <t>愛南町立</t>
  </si>
  <si>
    <t>郡市</t>
    <rPh sb="0" eb="2">
      <t>グンシ</t>
    </rPh>
    <phoneticPr fontId="2"/>
  </si>
  <si>
    <t>新居浜市東雲町１丁目４番２３号</t>
  </si>
  <si>
    <t>新居浜市江口町７番１号</t>
  </si>
  <si>
    <t>新居浜市庄内町２丁目４番４７号</t>
  </si>
  <si>
    <t>新居浜市宮西町５番８１号</t>
  </si>
  <si>
    <t>新居浜市星原町７番８号</t>
  </si>
  <si>
    <t>新居浜市船木３７５４番地の１</t>
  </si>
  <si>
    <t>新居浜市大生院１０７０番地の２</t>
  </si>
  <si>
    <t>新居浜市宮原町１１番５１号</t>
  </si>
  <si>
    <t>新居浜市神郷２丁目４番１号</t>
  </si>
  <si>
    <t>新居浜市別子山甲３５８</t>
  </si>
  <si>
    <t>西条市国安９９６番地</t>
  </si>
  <si>
    <t>今治市中日吉町１丁目３番７０号</t>
  </si>
  <si>
    <t>今治市立花町２丁目８番７号</t>
  </si>
  <si>
    <t>今治市郷桜井１丁目８番８号</t>
  </si>
  <si>
    <t>今治市吉海町幸新田２５０</t>
  </si>
  <si>
    <t>今治市上浦町井口５６１０</t>
  </si>
  <si>
    <t>越智郡上島町魚島一番耕地８２８</t>
  </si>
  <si>
    <t>今治市桜井２丁目９番１号</t>
  </si>
  <si>
    <t>松山市枝松５丁目４番３９号</t>
  </si>
  <si>
    <t>松山市土居田町１番地</t>
  </si>
  <si>
    <t>松山市上市１丁目３番５７号</t>
  </si>
  <si>
    <t>松山市若葉町８番４８号</t>
  </si>
  <si>
    <t>松山市梅津寺町乙５２番地</t>
  </si>
  <si>
    <t>松山市北斎院町１１０６番地</t>
  </si>
  <si>
    <t>松山市下伊台町１１０５番地１</t>
  </si>
  <si>
    <t>松山市平井町甲３６９０番地</t>
  </si>
  <si>
    <t>松山市畑寺町丙２３８番地２８</t>
  </si>
  <si>
    <t>松山市市坪南１丁目１番地２０号</t>
  </si>
  <si>
    <t>松山市竹原３丁目１９番地３５号</t>
  </si>
  <si>
    <t>松山市長師８１７番地</t>
  </si>
  <si>
    <t>松山市持田町１丁目５番２２号</t>
  </si>
  <si>
    <t>松山市久万ノ台甲１４８５－４</t>
  </si>
  <si>
    <t>松山市衣山５丁目１６１０番地１</t>
  </si>
  <si>
    <t>松山市空港通５丁目６番３号</t>
  </si>
  <si>
    <t>松山市大街道３丁目２番地２４</t>
  </si>
  <si>
    <t>松山市山西町６００番地１</t>
  </si>
  <si>
    <t>伊予市上野２３２６番地</t>
  </si>
  <si>
    <t>伊予市中山町出渕２番耕地１６５番地</t>
  </si>
  <si>
    <t>喜多郡内子町寺村５５７番地</t>
  </si>
  <si>
    <t>八幡浜市保内町川之石１番耕地２４３－１</t>
  </si>
  <si>
    <t>西予市野村町阿下７号１４７</t>
  </si>
  <si>
    <t>西予市三瓶町津布理４８番地</t>
  </si>
  <si>
    <t>宇和島市新田町３丁目３番１号</t>
  </si>
  <si>
    <t>宇和島市文京町３番２号</t>
  </si>
  <si>
    <t>宇和島市和霊町１３４４番地１</t>
  </si>
  <si>
    <t>宇和島市吉田町大字鶴間新２００</t>
  </si>
  <si>
    <t>宇和島市三間町戸雁７７１番地</t>
  </si>
  <si>
    <t>宇和島市津島町高田丙３５５番地</t>
  </si>
  <si>
    <t>北宇和郡松野町大字延野々１８７０番地</t>
  </si>
  <si>
    <t>北宇和郡鬼北町大字下鍵山８１６番地</t>
  </si>
  <si>
    <t>南宇和郡愛南町須ノ川２９５番地１</t>
  </si>
  <si>
    <t>南宇和郡愛南町御荘平城３７８７番地</t>
  </si>
  <si>
    <t>南宇和郡愛南町城辺甲２７０７番地</t>
  </si>
  <si>
    <t>宇和島市文京町５番１号</t>
  </si>
  <si>
    <t>住所</t>
    <rPh sb="0" eb="2">
      <t>ジュウショ</t>
    </rPh>
    <phoneticPr fontId="2"/>
  </si>
  <si>
    <t>電話</t>
    <rPh sb="0" eb="2">
      <t>デンワ</t>
    </rPh>
    <phoneticPr fontId="1"/>
  </si>
  <si>
    <t>ＦＡＸ</t>
  </si>
  <si>
    <t>日本協会登録ID</t>
    <rPh sb="0" eb="2">
      <t>ニホン</t>
    </rPh>
    <rPh sb="2" eb="4">
      <t>キョウカイ</t>
    </rPh>
    <rPh sb="4" eb="6">
      <t>トウロク</t>
    </rPh>
    <phoneticPr fontId="2"/>
  </si>
  <si>
    <t>学年</t>
    <rPh sb="0" eb="2">
      <t>ガクネン</t>
    </rPh>
    <phoneticPr fontId="2"/>
  </si>
  <si>
    <t>身長</t>
    <rPh sb="0" eb="2">
      <t>シンチョウ</t>
    </rPh>
    <phoneticPr fontId="2"/>
  </si>
  <si>
    <t>指高</t>
    <rPh sb="0" eb="1">
      <t>ユビ</t>
    </rPh>
    <rPh sb="1" eb="2">
      <t>タカ</t>
    </rPh>
    <phoneticPr fontId="2"/>
  </si>
  <si>
    <t>コーチ氏名</t>
    <rPh sb="3" eb="5">
      <t>シメイ</t>
    </rPh>
    <phoneticPr fontId="2"/>
  </si>
  <si>
    <t>マネージャー氏名</t>
    <rPh sb="6" eb="8">
      <t>シメイ</t>
    </rPh>
    <phoneticPr fontId="2"/>
  </si>
  <si>
    <t>日本協会
登録ＩＤ</t>
    <rPh sb="0" eb="2">
      <t>ニホン</t>
    </rPh>
    <rPh sb="2" eb="4">
      <t>キョウカイ</t>
    </rPh>
    <rPh sb="5" eb="7">
      <t>トウロク</t>
    </rPh>
    <phoneticPr fontId="2"/>
  </si>
  <si>
    <t>799-0101</t>
  </si>
  <si>
    <t>799-0121</t>
  </si>
  <si>
    <t>799-0422</t>
  </si>
  <si>
    <t>799-0431</t>
  </si>
  <si>
    <t>799-0413</t>
  </si>
  <si>
    <t>799-0711</t>
  </si>
  <si>
    <t>799-0303</t>
  </si>
  <si>
    <t>新居浜東</t>
    <rPh sb="0" eb="3">
      <t>ニイハマ</t>
    </rPh>
    <phoneticPr fontId="1"/>
  </si>
  <si>
    <t>792-0864</t>
  </si>
  <si>
    <t>新居浜西</t>
    <rPh sb="0" eb="3">
      <t>ニイハマ</t>
    </rPh>
    <phoneticPr fontId="1"/>
  </si>
  <si>
    <t>792-0005</t>
  </si>
  <si>
    <t>新居浜南</t>
    <rPh sb="0" eb="3">
      <t>ニイハマ</t>
    </rPh>
    <phoneticPr fontId="1"/>
  </si>
  <si>
    <t>792-0811</t>
  </si>
  <si>
    <t>新居浜北</t>
    <rPh sb="0" eb="3">
      <t>ニイハマ</t>
    </rPh>
    <phoneticPr fontId="1"/>
  </si>
  <si>
    <t>792-0024</t>
  </si>
  <si>
    <t>792-0825</t>
  </si>
  <si>
    <t>792-0856</t>
  </si>
  <si>
    <t>792-0045</t>
  </si>
  <si>
    <t>792-0060</t>
  </si>
  <si>
    <t>792-0833</t>
  </si>
  <si>
    <t>792-0884</t>
  </si>
  <si>
    <t>799-0650</t>
  </si>
  <si>
    <t>793-0006</t>
  </si>
  <si>
    <t>793-0072</t>
  </si>
  <si>
    <t>793-0030</t>
  </si>
  <si>
    <t>793-0027</t>
  </si>
  <si>
    <t>799-1102</t>
  </si>
  <si>
    <t>799-1322</t>
  </si>
  <si>
    <t>799-1311</t>
  </si>
  <si>
    <t>799-1371</t>
  </si>
  <si>
    <t>791-0503</t>
  </si>
  <si>
    <t>791-0531</t>
  </si>
  <si>
    <t>794-0055</t>
  </si>
  <si>
    <t>794-0007</t>
  </si>
  <si>
    <t>794-0821</t>
  </si>
  <si>
    <t>799-1523</t>
  </si>
  <si>
    <t>799-1513</t>
  </si>
  <si>
    <t>794-0072</t>
  </si>
  <si>
    <t>799-2115</t>
  </si>
  <si>
    <t>799-1604</t>
  </si>
  <si>
    <t>794-0115</t>
  </si>
  <si>
    <t>799-2201</t>
  </si>
  <si>
    <t>799-2303</t>
  </si>
  <si>
    <t>794-2111</t>
  </si>
  <si>
    <t>794-2305</t>
  </si>
  <si>
    <t>794-1402</t>
  </si>
  <si>
    <t>794-1101</t>
  </si>
  <si>
    <t>794-2540</t>
  </si>
  <si>
    <t>794-2505</t>
  </si>
  <si>
    <t>794-2410</t>
  </si>
  <si>
    <t>799-1596</t>
  </si>
  <si>
    <t>790-0962</t>
  </si>
  <si>
    <t>790-0056</t>
  </si>
  <si>
    <t>790-0823</t>
  </si>
  <si>
    <t>松山東</t>
    <rPh sb="0" eb="2">
      <t>マツヤマ</t>
    </rPh>
    <phoneticPr fontId="1"/>
  </si>
  <si>
    <t>790-0826</t>
  </si>
  <si>
    <t>790-0853</t>
  </si>
  <si>
    <t>791-8004</t>
  </si>
  <si>
    <t>799-2654</t>
  </si>
  <si>
    <t>791-8053</t>
  </si>
  <si>
    <t>791-8082</t>
  </si>
  <si>
    <t>791-8031</t>
  </si>
  <si>
    <t>791-8044</t>
  </si>
  <si>
    <t>791-8093</t>
  </si>
  <si>
    <t>790-0044</t>
  </si>
  <si>
    <t>791-0101</t>
  </si>
  <si>
    <t>791-0132</t>
  </si>
  <si>
    <t>791-0112</t>
  </si>
  <si>
    <t>791-1102</t>
  </si>
  <si>
    <t>791-0243</t>
  </si>
  <si>
    <t>791-1133</t>
  </si>
  <si>
    <t>松山南</t>
    <rPh sb="0" eb="2">
      <t>マツヤマ</t>
    </rPh>
    <phoneticPr fontId="1"/>
  </si>
  <si>
    <t>790-0932</t>
  </si>
  <si>
    <t>松山西</t>
    <rPh sb="0" eb="2">
      <t>マツヤマ</t>
    </rPh>
    <phoneticPr fontId="1"/>
  </si>
  <si>
    <t>791-8036</t>
  </si>
  <si>
    <t>791-1113</t>
  </si>
  <si>
    <t>790-0912</t>
  </si>
  <si>
    <t>790-0947</t>
  </si>
  <si>
    <t>790-0053</t>
  </si>
  <si>
    <t>799-2662</t>
  </si>
  <si>
    <t>799-2430</t>
  </si>
  <si>
    <t>799-2436</t>
  </si>
  <si>
    <t>791-4503</t>
  </si>
  <si>
    <t>790-0855</t>
  </si>
  <si>
    <t>791-8016</t>
  </si>
  <si>
    <t>791-8501</t>
  </si>
  <si>
    <t>791-0054</t>
  </si>
  <si>
    <t>790-8541</t>
  </si>
  <si>
    <t>791-8551</t>
  </si>
  <si>
    <t>791-0204</t>
  </si>
  <si>
    <t>791-0301</t>
  </si>
  <si>
    <t>799-3113</t>
  </si>
  <si>
    <t>799-3103</t>
  </si>
  <si>
    <t>791-3204</t>
  </si>
  <si>
    <t>799-3205</t>
  </si>
  <si>
    <t>791-3161</t>
  </si>
  <si>
    <t>791-3133</t>
  </si>
  <si>
    <t>791-3110</t>
  </si>
  <si>
    <t>791-2122</t>
  </si>
  <si>
    <t>791-1201</t>
  </si>
  <si>
    <t>791-1501</t>
  </si>
  <si>
    <t>795-0012</t>
  </si>
  <si>
    <t>795-0064</t>
  </si>
  <si>
    <t>795-0021</t>
  </si>
  <si>
    <t>795-0081</t>
  </si>
  <si>
    <t>795-0072</t>
  </si>
  <si>
    <t>795-0041</t>
  </si>
  <si>
    <t>799-3401</t>
  </si>
  <si>
    <t>797-1504</t>
  </si>
  <si>
    <t>797-1605</t>
  </si>
  <si>
    <t>791-3301</t>
  </si>
  <si>
    <t>791-3361</t>
  </si>
  <si>
    <t>795-0303</t>
  </si>
  <si>
    <t>791-3502</t>
  </si>
  <si>
    <t>796-8006</t>
  </si>
  <si>
    <t>796-8053</t>
  </si>
  <si>
    <t>796-0201</t>
  </si>
  <si>
    <t>796-0301</t>
  </si>
  <si>
    <t>796-0502</t>
  </si>
  <si>
    <t>796-0801</t>
  </si>
  <si>
    <t>797-0111</t>
  </si>
  <si>
    <t>797-0018</t>
  </si>
  <si>
    <t>797-1211</t>
  </si>
  <si>
    <t>797-1717</t>
  </si>
  <si>
    <t>796-0908</t>
  </si>
  <si>
    <t>798-0080</t>
  </si>
  <si>
    <t>798-0056</t>
  </si>
  <si>
    <t>798-0012</t>
  </si>
  <si>
    <t>799-3707</t>
  </si>
  <si>
    <t>798-1115</t>
  </si>
  <si>
    <t>798-3302</t>
  </si>
  <si>
    <t>798-2101</t>
  </si>
  <si>
    <t>798-1333</t>
  </si>
  <si>
    <t>798-1502</t>
  </si>
  <si>
    <t>798-3703</t>
  </si>
  <si>
    <t>798-4110</t>
  </si>
  <si>
    <t>798-4131</t>
  </si>
  <si>
    <t>798-4408</t>
  </si>
  <si>
    <t>798-0066</t>
  </si>
  <si>
    <t>備考</t>
    <rPh sb="0" eb="2">
      <t>ビコウ</t>
    </rPh>
    <phoneticPr fontId="2"/>
  </si>
  <si>
    <t>学校郵便番号</t>
    <phoneticPr fontId="2"/>
  </si>
  <si>
    <t>東予</t>
    <rPh sb="0" eb="2">
      <t>トウヨ</t>
    </rPh>
    <phoneticPr fontId="2"/>
  </si>
  <si>
    <t>中予</t>
    <rPh sb="0" eb="2">
      <t>チュウヨ</t>
    </rPh>
    <phoneticPr fontId="2"/>
  </si>
  <si>
    <t>南予</t>
    <rPh sb="0" eb="2">
      <t>ナンヨ</t>
    </rPh>
    <phoneticPr fontId="2"/>
  </si>
  <si>
    <t>男子ＩＤ</t>
    <rPh sb="0" eb="2">
      <t>ダンシ</t>
    </rPh>
    <phoneticPr fontId="2"/>
  </si>
  <si>
    <t>女子ＩＤ</t>
    <rPh sb="0" eb="2">
      <t>ジョシ</t>
    </rPh>
    <phoneticPr fontId="2"/>
  </si>
  <si>
    <t>TEAM EHIME</t>
  </si>
  <si>
    <t>男女</t>
    <rPh sb="0" eb="2">
      <t>ダンジョ</t>
    </rPh>
    <phoneticPr fontId="2"/>
  </si>
  <si>
    <t>松山　一郎</t>
    <rPh sb="0" eb="2">
      <t>マツヤマ</t>
    </rPh>
    <rPh sb="3" eb="5">
      <t>イチロウ</t>
    </rPh>
    <phoneticPr fontId="2"/>
  </si>
  <si>
    <t>①</t>
  </si>
  <si>
    <t>090-1234-5678</t>
  </si>
  <si>
    <t>松山</t>
    <rPh sb="0" eb="2">
      <t>マツヤマ</t>
    </rPh>
    <phoneticPr fontId="2"/>
  </si>
  <si>
    <t>北条</t>
    <rPh sb="0" eb="2">
      <t>ホウジョウ</t>
    </rPh>
    <phoneticPr fontId="2"/>
  </si>
  <si>
    <t>松山　二郎</t>
    <rPh sb="0" eb="2">
      <t>マツヤマ</t>
    </rPh>
    <rPh sb="3" eb="4">
      <t>２</t>
    </rPh>
    <phoneticPr fontId="2"/>
  </si>
  <si>
    <t>松山　三郎</t>
    <rPh sb="0" eb="2">
      <t>マツヤマ</t>
    </rPh>
    <rPh sb="3" eb="4">
      <t>３</t>
    </rPh>
    <phoneticPr fontId="2"/>
  </si>
  <si>
    <t>松山　四郎</t>
    <rPh sb="0" eb="2">
      <t>マツヤマ</t>
    </rPh>
    <rPh sb="3" eb="4">
      <t>４</t>
    </rPh>
    <phoneticPr fontId="2"/>
  </si>
  <si>
    <t>松山　五郎</t>
    <rPh sb="0" eb="2">
      <t>マツヤマ</t>
    </rPh>
    <rPh sb="3" eb="4">
      <t>５</t>
    </rPh>
    <phoneticPr fontId="2"/>
  </si>
  <si>
    <t>松山　六郎</t>
    <rPh sb="0" eb="2">
      <t>マツヤマ</t>
    </rPh>
    <rPh sb="3" eb="4">
      <t>６</t>
    </rPh>
    <phoneticPr fontId="2"/>
  </si>
  <si>
    <t>松山　七郎</t>
    <rPh sb="3" eb="4">
      <t>ナナ</t>
    </rPh>
    <rPh sb="4" eb="5">
      <t>ロウ</t>
    </rPh>
    <phoneticPr fontId="2"/>
  </si>
  <si>
    <t>松山　八郎</t>
    <rPh sb="3" eb="5">
      <t>ハチロウ</t>
    </rPh>
    <phoneticPr fontId="2"/>
  </si>
  <si>
    <t>松山　九郎</t>
    <rPh sb="3" eb="5">
      <t>クロウ</t>
    </rPh>
    <phoneticPr fontId="2"/>
  </si>
  <si>
    <t>松山　十郎</t>
    <rPh sb="3" eb="4">
      <t>１０</t>
    </rPh>
    <phoneticPr fontId="2"/>
  </si>
  <si>
    <t>松山　十一郎</t>
    <rPh sb="3" eb="5">
      <t>ジュウイチ</t>
    </rPh>
    <rPh sb="5" eb="6">
      <t>ロウ</t>
    </rPh>
    <phoneticPr fontId="2"/>
  </si>
  <si>
    <t>松山　十二郎</t>
    <rPh sb="3" eb="5">
      <t>ジュウニ</t>
    </rPh>
    <phoneticPr fontId="2"/>
  </si>
  <si>
    <t>愛媛　太郎</t>
    <rPh sb="0" eb="2">
      <t>エヒメ</t>
    </rPh>
    <rPh sb="3" eb="5">
      <t>タロウ</t>
    </rPh>
    <phoneticPr fontId="2"/>
  </si>
  <si>
    <t>７９９－０１０１</t>
  </si>
  <si>
    <t>７９９－０１２１</t>
  </si>
  <si>
    <t>７９９－０４２２</t>
  </si>
  <si>
    <t>７９９－０４３１</t>
  </si>
  <si>
    <t>７９９－０４１３</t>
  </si>
  <si>
    <t>７９９－０７１１</t>
  </si>
  <si>
    <t>７９９－０３０３</t>
  </si>
  <si>
    <t>７９２－０８６４</t>
  </si>
  <si>
    <t>７９２－０００５</t>
  </si>
  <si>
    <t>７９２－０８１１</t>
  </si>
  <si>
    <t>７９２－００２４</t>
  </si>
  <si>
    <t>７９２－０８２５</t>
  </si>
  <si>
    <t>７９２－０８５６</t>
  </si>
  <si>
    <t>７９２－００４５</t>
  </si>
  <si>
    <t>７９２－００６０</t>
  </si>
  <si>
    <t>７９２－０８３３</t>
  </si>
  <si>
    <t>７９２－０８８４</t>
  </si>
  <si>
    <t>７９９－０６５０</t>
  </si>
  <si>
    <t>７９３－０００６</t>
  </si>
  <si>
    <t>７９３－００７２</t>
  </si>
  <si>
    <t>７９３－００３０</t>
  </si>
  <si>
    <t>７９３－００２７</t>
  </si>
  <si>
    <t>７９９－１１０２</t>
  </si>
  <si>
    <t>７９９－１３２２</t>
  </si>
  <si>
    <t>７９９－１３１１</t>
  </si>
  <si>
    <t>７９９－１３７１</t>
  </si>
  <si>
    <t>７９１－０５０３</t>
  </si>
  <si>
    <t>７９１－０５３１</t>
  </si>
  <si>
    <t>７９４－００５５</t>
  </si>
  <si>
    <t>７９４－０００７</t>
  </si>
  <si>
    <t>７９４－０８２１</t>
  </si>
  <si>
    <t>７９９－１５２３</t>
  </si>
  <si>
    <t>７９９－１５１３</t>
  </si>
  <si>
    <t>７９４－００７２</t>
  </si>
  <si>
    <t>７９９－２１１５</t>
  </si>
  <si>
    <t>７９９－１６０４</t>
  </si>
  <si>
    <t>７９４－０１１５</t>
  </si>
  <si>
    <t>７９９－２２０１</t>
  </si>
  <si>
    <t>７９９－２３０３</t>
  </si>
  <si>
    <t>７９４－２１１１</t>
  </si>
  <si>
    <t>７９４－２３０５</t>
  </si>
  <si>
    <t>７９４－１４０２</t>
  </si>
  <si>
    <t>７９４－１１０１</t>
  </si>
  <si>
    <t>７９４－２５４０</t>
  </si>
  <si>
    <t>７９４－２５０５</t>
  </si>
  <si>
    <t>７９４－２４１０</t>
  </si>
  <si>
    <t>７９９－１５９６</t>
  </si>
  <si>
    <t>７９０－０９６２</t>
  </si>
  <si>
    <t>７９０－００５６</t>
  </si>
  <si>
    <t>７９０－０８２３</t>
  </si>
  <si>
    <t>７９０－０８２６</t>
  </si>
  <si>
    <t>７９０－０８５３</t>
  </si>
  <si>
    <t>７９１－８００４</t>
  </si>
  <si>
    <t>７９９－２６５４</t>
  </si>
  <si>
    <t>７９１－８０５３</t>
  </si>
  <si>
    <t>７９１－８０８２</t>
  </si>
  <si>
    <t>７９１－８０３１</t>
  </si>
  <si>
    <t>７９１－８０４４</t>
  </si>
  <si>
    <t>７９１－８０９３</t>
  </si>
  <si>
    <t>７９１－０１０１</t>
  </si>
  <si>
    <t>７９１－０１３２</t>
  </si>
  <si>
    <t>７９１－０１１２</t>
  </si>
  <si>
    <t>７９１－１１０２</t>
  </si>
  <si>
    <t>７９１－０２４３</t>
  </si>
  <si>
    <t>７９１－１１３３</t>
  </si>
  <si>
    <t>７９０－０９３２</t>
  </si>
  <si>
    <t>７９１－８０３６</t>
  </si>
  <si>
    <t>７９１－１１１３</t>
  </si>
  <si>
    <t>７９０－０９１２</t>
  </si>
  <si>
    <t>７９０－０９４７</t>
  </si>
  <si>
    <t>７９０－００５３</t>
  </si>
  <si>
    <t>７９９－２６６２</t>
  </si>
  <si>
    <t>７９９－２４３０</t>
  </si>
  <si>
    <t>７９９－２４３６</t>
  </si>
  <si>
    <t>７９１－４５０３</t>
  </si>
  <si>
    <t>７９０－０８５５</t>
  </si>
  <si>
    <t>７９１－８０１６</t>
  </si>
  <si>
    <t>７９１－８５０１</t>
  </si>
  <si>
    <t>７９１－００５４</t>
  </si>
  <si>
    <t>７９０－８５４１</t>
  </si>
  <si>
    <t>７９１－８５５１</t>
  </si>
  <si>
    <t>７９１－０２０４</t>
  </si>
  <si>
    <t>７９１－０３０１</t>
  </si>
  <si>
    <t>７９９－３１１３</t>
  </si>
  <si>
    <t>７９９－３１０３</t>
  </si>
  <si>
    <t>７９１－３２０４</t>
  </si>
  <si>
    <t>７９９－３２０５</t>
  </si>
  <si>
    <t>７９１－３１６１</t>
  </si>
  <si>
    <t>７９１－３１３３</t>
  </si>
  <si>
    <t>７９１－３１１０</t>
  </si>
  <si>
    <t>７９１－２１２２</t>
  </si>
  <si>
    <t>７９１－１２０１</t>
  </si>
  <si>
    <t>７９１－１５０１</t>
  </si>
  <si>
    <t>７９５－００１２</t>
  </si>
  <si>
    <t>７９５－００６４</t>
  </si>
  <si>
    <t>７９５－００２１</t>
  </si>
  <si>
    <t>７９５－００８１</t>
  </si>
  <si>
    <t>７９５－００７２</t>
  </si>
  <si>
    <t>７９５－００４１</t>
  </si>
  <si>
    <t>７９９－３４０１</t>
  </si>
  <si>
    <t>７９７－１５０４</t>
  </si>
  <si>
    <t>７９７－１６０５</t>
  </si>
  <si>
    <t>７９１－３３０１</t>
  </si>
  <si>
    <t>７９１－３３６１</t>
  </si>
  <si>
    <t>７９５－０３０３</t>
  </si>
  <si>
    <t>７９１－３５０２</t>
  </si>
  <si>
    <t>７９６－８００６</t>
  </si>
  <si>
    <t>７９６－８０５３</t>
  </si>
  <si>
    <t>７９６－０２０１</t>
  </si>
  <si>
    <t>７９６－０３０１</t>
  </si>
  <si>
    <t>７９６－０５０２</t>
  </si>
  <si>
    <t>７９６－０８０１</t>
  </si>
  <si>
    <t>７９７－０１１１</t>
  </si>
  <si>
    <t>７９７－００１８</t>
  </si>
  <si>
    <t>７９７－１２１１</t>
  </si>
  <si>
    <t>７９７－１７１７</t>
  </si>
  <si>
    <t>７９６－０９０８</t>
  </si>
  <si>
    <t>７９８－００８０</t>
  </si>
  <si>
    <t>７９８－００５６</t>
  </si>
  <si>
    <t>７９８－００１２</t>
  </si>
  <si>
    <t>７９９－３７０７</t>
  </si>
  <si>
    <t>７９８－１１１５</t>
  </si>
  <si>
    <t>７９８－３３０２</t>
  </si>
  <si>
    <t>７９８－２１０１</t>
  </si>
  <si>
    <t>７９８－１３３３</t>
  </si>
  <si>
    <t>７９８－１５０２</t>
  </si>
  <si>
    <t>７９８－３７０３</t>
  </si>
  <si>
    <t>７９８－４１１０</t>
  </si>
  <si>
    <t>７９８－４１３１</t>
  </si>
  <si>
    <t>７９８－４４０８</t>
  </si>
  <si>
    <t>７９８－００６６</t>
  </si>
  <si>
    <t>０８９６－２８－６２８７</t>
  </si>
  <si>
    <t>０８９６－２８－６１９８</t>
  </si>
  <si>
    <t>０８９６－２８－６２８６</t>
  </si>
  <si>
    <t>０８９６－２８－６１９７</t>
  </si>
  <si>
    <t>０８９６－２８－６１００</t>
  </si>
  <si>
    <t>０８９６－２８－６１２２</t>
  </si>
  <si>
    <t>０８９６－２８－６０９９</t>
  </si>
  <si>
    <t>０８９６－２８－６１２１</t>
  </si>
  <si>
    <t>０８９６－２８－６０９８</t>
  </si>
  <si>
    <t>０８９６－２８－６１２０</t>
  </si>
  <si>
    <t>０８９６－２８－６３７１</t>
  </si>
  <si>
    <t>０８９６－２８－６３８５</t>
  </si>
  <si>
    <t>０８９６－２８－６４２４</t>
  </si>
  <si>
    <t>０８９６－２８－６４２５</t>
  </si>
  <si>
    <t>０８９７－３７－１２９４</t>
  </si>
  <si>
    <t>０８９７－３７－１０３８</t>
  </si>
  <si>
    <t>０８９７－３７－２０２１</t>
  </si>
  <si>
    <t>０８９７－３７－２０２３</t>
  </si>
  <si>
    <t>０８９７－３７－０３１０</t>
  </si>
  <si>
    <t>０８９７－３７－５３９２</t>
  </si>
  <si>
    <t>０８９７－３３－９１３５</t>
  </si>
  <si>
    <t>０８９７－３３－９１３６</t>
  </si>
  <si>
    <t>０８９７－４３－５８００</t>
  </si>
  <si>
    <t>０８９７－４３－５８２１</t>
  </si>
  <si>
    <t>０８９７－４１－６３４７</t>
  </si>
  <si>
    <t>０８９７－４１－６３６４</t>
  </si>
  <si>
    <t>０８９７－４３－５１３１</t>
  </si>
  <si>
    <t>０８９７－４３－５１３２</t>
  </si>
  <si>
    <t>０８９７－４１－６９２７</t>
  </si>
  <si>
    <t>０８９７－４１－６２２９</t>
  </si>
  <si>
    <t>０８９７－４３－６１０８</t>
  </si>
  <si>
    <t>０８９７－４３－６１０９</t>
  </si>
  <si>
    <t>０８９７－４５－０１８０</t>
  </si>
  <si>
    <t>０８９７－４５－０１４４</t>
  </si>
  <si>
    <t>０８９７－６４－２１１５</t>
  </si>
  <si>
    <t>０８９７－６４－２３２１</t>
  </si>
  <si>
    <t>０８９７－５６－２６５３</t>
  </si>
  <si>
    <t>０８９７－５６－３５２５</t>
  </si>
  <si>
    <t>０８９７－５７－９４３４</t>
  </si>
  <si>
    <t>０８９７－５７－６１２３</t>
  </si>
  <si>
    <t>０８９７－５６－０３８０</t>
  </si>
  <si>
    <t>０８９７－５６－３６２０</t>
  </si>
  <si>
    <t>０８９７－５６－０１７０</t>
  </si>
  <si>
    <t>０８９７－５６－３７０７</t>
  </si>
  <si>
    <t>０８９８－７２－２７４４</t>
  </si>
  <si>
    <t>０８９８－７２－３５８７</t>
  </si>
  <si>
    <t>０８９８－６６－５０４２</t>
  </si>
  <si>
    <t>０８９８－６６－５６１９</t>
  </si>
  <si>
    <t>０８９８－６６－５０４４</t>
  </si>
  <si>
    <t>０８９８－６６－５７８９</t>
  </si>
  <si>
    <t>０８９８－６４－２１３２</t>
  </si>
  <si>
    <t>０８９８－６４－２１６１</t>
  </si>
  <si>
    <t>０８９８－６８－７０５４</t>
  </si>
  <si>
    <t>０８９８－６８－５０３５</t>
  </si>
  <si>
    <t>０８９８－７３－２３０２</t>
  </si>
  <si>
    <t>０８９８－７３－２１６１</t>
  </si>
  <si>
    <t>０８９８－２２－０７３１</t>
  </si>
  <si>
    <t>０８９８－２５－００５６</t>
  </si>
  <si>
    <t>０８９８－２２－１０９４</t>
  </si>
  <si>
    <t>０８９８－２５－００５８</t>
  </si>
  <si>
    <t>０８９８－３２－１０９５</t>
  </si>
  <si>
    <t>０８９８－２５－００６１</t>
  </si>
  <si>
    <t>０８９８－４８－０１５０</t>
  </si>
  <si>
    <t>０８９８－４８－６５１０</t>
  </si>
  <si>
    <t>０８９８－４８－２５４６</t>
  </si>
  <si>
    <t>０８９８－４８－６５１８</t>
  </si>
  <si>
    <t>０８９８－２２－０４１１</t>
  </si>
  <si>
    <t>０８９８－２５－００６３</t>
  </si>
  <si>
    <t>０８９８－４１－９０５１</t>
  </si>
  <si>
    <t>０８９８－４３－００２１</t>
  </si>
  <si>
    <t>０８９８－５６－２０１６</t>
  </si>
  <si>
    <t>０８９８－３６－７０１４</t>
  </si>
  <si>
    <t>０８９８－５５－２０１９</t>
  </si>
  <si>
    <t>０８９８－５５－３１８１</t>
  </si>
  <si>
    <t>０８９８－５３－２０３８</t>
  </si>
  <si>
    <t>０８９８－５３－５５１５</t>
  </si>
  <si>
    <t>０８９８－５４－２０６９</t>
  </si>
  <si>
    <t>０８９８－５４－２２１９</t>
  </si>
  <si>
    <t>０８９７－８４－２７０６</t>
  </si>
  <si>
    <t>０８９７－８４－３９８２</t>
  </si>
  <si>
    <t>０８９７－７２－１０５５</t>
  </si>
  <si>
    <t>０８９７－７２－１０５３</t>
  </si>
  <si>
    <t>０８９７－８７－３４００</t>
  </si>
  <si>
    <t>０８９７－８７－３４０１</t>
  </si>
  <si>
    <t>０８９７－８８－２１０４</t>
  </si>
  <si>
    <t>０８９７－８８－２４０１</t>
  </si>
  <si>
    <t>０８９７－７８－０３１５</t>
  </si>
  <si>
    <t>０８９７－７４－１１０３</t>
  </si>
  <si>
    <t>０８９７－７７－２０１２</t>
  </si>
  <si>
    <t>０８９７－７７－２０２８</t>
  </si>
  <si>
    <t>０８９７－７５－２０１９</t>
  </si>
  <si>
    <t>０８９７－７４－０７６０</t>
  </si>
  <si>
    <t>０８９８－４７－３６３０</t>
  </si>
  <si>
    <t>０８９８－４７－４１４６</t>
  </si>
  <si>
    <t>０８９－９３１－８５１８</t>
  </si>
  <si>
    <t>０８９－９３３－９９４９</t>
  </si>
  <si>
    <t>０８９－９３１－８２６１</t>
  </si>
  <si>
    <t>０８９－９３３－９９５０</t>
  </si>
  <si>
    <t>０８９－９２５－４００５</t>
  </si>
  <si>
    <t>０８９－９２５－９９２９</t>
  </si>
  <si>
    <t>０８９－９２４－８５８８</t>
  </si>
  <si>
    <t>０８９－９２５－９９３１</t>
  </si>
  <si>
    <t>０８９－９２１－４２０７</t>
  </si>
  <si>
    <t>０８９－９３３－９９５２</t>
  </si>
  <si>
    <t>０８９－９２４－９０４１</t>
  </si>
  <si>
    <t>０８９－９２５－９９３７</t>
  </si>
  <si>
    <t>０８９－９７８－００４６</t>
  </si>
  <si>
    <t>０８９－９７８－５５９４</t>
  </si>
  <si>
    <t>０８９－９５１－０５３１</t>
  </si>
  <si>
    <t>０８９－９５１－４９８２</t>
  </si>
  <si>
    <t>０８９－９５１－０４７５</t>
  </si>
  <si>
    <t>０８９－９５１－４９８８</t>
  </si>
  <si>
    <t>０８９－９７２－００１９</t>
  </si>
  <si>
    <t>０８９－９７１－９９１５</t>
  </si>
  <si>
    <t>０８９－９７２－１２２６</t>
  </si>
  <si>
    <t>０８９－９７１－９９１９</t>
  </si>
  <si>
    <t>０８９－９６１－２０１０</t>
  </si>
  <si>
    <t>０８９－９６１－３５９６</t>
  </si>
  <si>
    <t>０８９－９７２－００１０</t>
  </si>
  <si>
    <t>０８９－９７１－９９２４</t>
  </si>
  <si>
    <t>０８９－９７７－０４０２</t>
  </si>
  <si>
    <t>０８９－９７７－９９８９</t>
  </si>
  <si>
    <t>０８９－９７７－５８２２</t>
  </si>
  <si>
    <t>０８９－９７７－９９９０</t>
  </si>
  <si>
    <t>０８９－９７７－４３６２</t>
  </si>
  <si>
    <t>０８９－９７７－９９９１</t>
  </si>
  <si>
    <t>０８９－９７５－０５０１</t>
  </si>
  <si>
    <t>０８９－９７０－３９１０</t>
  </si>
  <si>
    <t>０８９－９７５－０９８８</t>
  </si>
  <si>
    <t>０８９－９７０－３９１２</t>
  </si>
  <si>
    <t>０８９－９６３－１０２５</t>
  </si>
  <si>
    <t>０８９－９６３－４４８３</t>
  </si>
  <si>
    <t>０８９－９５６－１３７３</t>
  </si>
  <si>
    <t>０８９－９５８－９９５８</t>
  </si>
  <si>
    <t>０８９－９７１－６２２６</t>
  </si>
  <si>
    <t>０８９－９７１－９９３４</t>
  </si>
  <si>
    <t>０８９－９５７－５６３３</t>
  </si>
  <si>
    <t>０８９－９５８－９９５９</t>
  </si>
  <si>
    <t>０８９－９４３－５１５２</t>
  </si>
  <si>
    <t>０８９－９３３－９９５８</t>
  </si>
  <si>
    <t>０８９－９５７－８６５０</t>
  </si>
  <si>
    <t>０８９－９５８－９９６０</t>
  </si>
  <si>
    <t>０８９－９３２－５００８</t>
  </si>
  <si>
    <t>０８９－９３３－９９６２</t>
  </si>
  <si>
    <t>０８９－９７８－３３２１</t>
  </si>
  <si>
    <t>０８９－９７８－５５９６</t>
  </si>
  <si>
    <t>０８９－９９３－００３８</t>
  </si>
  <si>
    <t>０８９－９９３－０３３６</t>
  </si>
  <si>
    <t>０８９－９９４－０２３０</t>
  </si>
  <si>
    <t>０８９－９９４－０２５２</t>
  </si>
  <si>
    <t>０８９－９９７－０２０４</t>
  </si>
  <si>
    <t>０８９－９９７－１８６２</t>
  </si>
  <si>
    <t>０８９－９１３－７８４１</t>
  </si>
  <si>
    <t>０８９－９１３－７８４２</t>
  </si>
  <si>
    <t>０８９－９２２－８９３１</t>
  </si>
  <si>
    <t>０８９－９２３－３７０３</t>
  </si>
  <si>
    <t>０８９－９２２－８９８０</t>
  </si>
  <si>
    <t>０８９－９２６－４０３３</t>
  </si>
  <si>
    <t>０８９－９６５－１５５１</t>
  </si>
  <si>
    <t>０８９－９７２－５３３５</t>
  </si>
  <si>
    <t>０８９－９４１－４１３６</t>
  </si>
  <si>
    <t>０８９－９３１－４９７３</t>
  </si>
  <si>
    <t>０８９－９５１－６６５５</t>
  </si>
  <si>
    <t>０８９－９５１－５２００</t>
  </si>
  <si>
    <t>０８９－９６４－２００７</t>
  </si>
  <si>
    <t>０８９－９６４－１５１５</t>
  </si>
  <si>
    <t>０８９－９６６－２０３１</t>
  </si>
  <si>
    <t>０８９－９６０－６０４４</t>
  </si>
  <si>
    <t>０８９－９８２－００６３</t>
  </si>
  <si>
    <t>０８９－９８３－１６７６</t>
  </si>
  <si>
    <t>０８９－９８２－０６１６</t>
  </si>
  <si>
    <t>０８９－９８３－１７２４</t>
  </si>
  <si>
    <t>０８９－９６７－０００９</t>
  </si>
  <si>
    <t>０８９－９６７－５０８５</t>
  </si>
  <si>
    <t>０８９－９８６－００２３</t>
  </si>
  <si>
    <t>０８９－９８６－００４０</t>
  </si>
  <si>
    <t>０８９－９８４－２２５４</t>
  </si>
  <si>
    <t>０８９－９８４－７４５３</t>
  </si>
  <si>
    <t>０８９－９８４－１３５７</t>
  </si>
  <si>
    <t>０８９－９６０－３０２４</t>
  </si>
  <si>
    <t>０８９－９８４－１１４９</t>
  </si>
  <si>
    <t>０８９－９８４－８２９５</t>
  </si>
  <si>
    <t>０８９－９６２－２００８</t>
  </si>
  <si>
    <t>０８９－９６２－２７０５</t>
  </si>
  <si>
    <t>０８９２－２１－００１３</t>
  </si>
  <si>
    <t>０８９２－２１－０３１６</t>
  </si>
  <si>
    <t>０８９２－５６－０１３４</t>
  </si>
  <si>
    <t>０８９２－５６－０５８８</t>
  </si>
  <si>
    <t>０８９３－２４－２２１１</t>
  </si>
  <si>
    <t>０８９３－２４－６２７３</t>
  </si>
  <si>
    <t>０８９３－２４－２２２７</t>
  </si>
  <si>
    <t>０８９３－２４－５１０５</t>
  </si>
  <si>
    <t>０８９３－２４－３３０９</t>
  </si>
  <si>
    <t>０８９３－２４－５３０９</t>
  </si>
  <si>
    <t>０８９３－２５－２９１０</t>
  </si>
  <si>
    <t>０８９３－５９－４０７９</t>
  </si>
  <si>
    <t>０８９３－２５－００５６</t>
  </si>
  <si>
    <t>０８９３－２５－１６５６</t>
  </si>
  <si>
    <t>０８９３－２６－００４６</t>
  </si>
  <si>
    <t>０８９３－２６－００６２</t>
  </si>
  <si>
    <t>０８９３－５２－０３０３</t>
  </si>
  <si>
    <t>０８９３－５２－０３０２</t>
  </si>
  <si>
    <t>０８９３－３４－２００３</t>
  </si>
  <si>
    <t>０８９３－３４－２５３３</t>
  </si>
  <si>
    <t>０８９３－３９－２５２４</t>
  </si>
  <si>
    <t>０８９３－３９－２５３４</t>
  </si>
  <si>
    <t>０８９３－４４－３１５５</t>
  </si>
  <si>
    <t>０８９３－４４－３１５６</t>
  </si>
  <si>
    <t>０８９３－４７－１１４１</t>
  </si>
  <si>
    <t>０８９３－４７－１１４２</t>
  </si>
  <si>
    <t>０８９３－４４－２３２９</t>
  </si>
  <si>
    <t>０８９３－４４－２８９７</t>
  </si>
  <si>
    <t>０８９２－５２－２３１７</t>
  </si>
  <si>
    <t>０８９２－５２－３２２７</t>
  </si>
  <si>
    <t>０８９４－２２－２３６０</t>
  </si>
  <si>
    <t>０８９４－２２－２３６１</t>
  </si>
  <si>
    <t>０８９４－２８－０４１０</t>
  </si>
  <si>
    <t>０８９４－２８－０４３３</t>
  </si>
  <si>
    <t>０８９４－３６－２３４５</t>
  </si>
  <si>
    <t>０８９４－３７－２１３９</t>
  </si>
  <si>
    <t>０８９４－３８－０７１１</t>
  </si>
  <si>
    <t>０８９４－３８－０７１２</t>
  </si>
  <si>
    <t>０８９４－５２－００２９</t>
  </si>
  <si>
    <t>０８９４－５７－２２２７</t>
  </si>
  <si>
    <t>０８９４－５４－００３３</t>
  </si>
  <si>
    <t>０８９４－５４－０３３５</t>
  </si>
  <si>
    <t>０８９４－６５－０００４</t>
  </si>
  <si>
    <t>０８９４－６５－００４０</t>
  </si>
  <si>
    <t>０８９４－６２－１２６５</t>
  </si>
  <si>
    <t>０８９４－６２－１２６６</t>
  </si>
  <si>
    <t>０８９４－７２－００２６</t>
  </si>
  <si>
    <t>０８９４－７２－１０６０</t>
  </si>
  <si>
    <t>０８９４－８２－００２９</t>
  </si>
  <si>
    <t>０８９４－８２－０４８５</t>
  </si>
  <si>
    <t>０８９４－３３－００４１</t>
  </si>
  <si>
    <t>０８９４－３３－３７１３</t>
  </si>
  <si>
    <t>０８９５－２２－３０４３</t>
  </si>
  <si>
    <t>０８９５－２２－３２７５</t>
  </si>
  <si>
    <t>０８９５－２２－１２７４</t>
  </si>
  <si>
    <t>０８９５－２２－２４５８</t>
  </si>
  <si>
    <t>０８９５－２２－０２８１</t>
  </si>
  <si>
    <t>０８９５－４９－７０７２</t>
  </si>
  <si>
    <t>０８９５－５２－１０１１</t>
  </si>
  <si>
    <t>０８９５－４９－７０７４</t>
  </si>
  <si>
    <t>０８９５－５８－２００６</t>
  </si>
  <si>
    <t>０８９５－５８－２０９２</t>
  </si>
  <si>
    <t>０８９５－３２－２３００</t>
  </si>
  <si>
    <t>０８９５－３２－５６２７</t>
  </si>
  <si>
    <t>０８９５－４２－００１２</t>
  </si>
  <si>
    <t>０８９５－４２－１６２０</t>
  </si>
  <si>
    <t>０８９５－４５－１１３５</t>
  </si>
  <si>
    <t>０８９５－４５－１９７７</t>
  </si>
  <si>
    <t>０８９５－４４－２０２３</t>
  </si>
  <si>
    <t>０８９５－４４－２１３０</t>
  </si>
  <si>
    <t>０８９５－８５－００７８</t>
  </si>
  <si>
    <t>０８９５－８５－００９０</t>
  </si>
  <si>
    <t>０８９５－７２－０２３１</t>
  </si>
  <si>
    <t>０８９５－７２－２５０６</t>
  </si>
  <si>
    <t>０８９５－７２－０５４７</t>
  </si>
  <si>
    <t>０８９５－７２－０５３０</t>
  </si>
  <si>
    <t>０８９５－８４－２００９</t>
  </si>
  <si>
    <t>０８９５－８４－１２３５</t>
  </si>
  <si>
    <t>０８９５－２２－０２６２</t>
  </si>
  <si>
    <t>０８９５－２３－７０８０</t>
  </si>
  <si>
    <t>記録用紙用メンバー表</t>
    <phoneticPr fontId="2"/>
  </si>
  <si>
    <t>外側の線に沿って切り離して、試合前に提出してください。大会を通して使用します。</t>
    <rPh sb="0" eb="2">
      <t>ソトガワ</t>
    </rPh>
    <rPh sb="3" eb="4">
      <t>セン</t>
    </rPh>
    <rPh sb="5" eb="6">
      <t>ソ</t>
    </rPh>
    <rPh sb="8" eb="9">
      <t>キ</t>
    </rPh>
    <rPh sb="10" eb="11">
      <t>ハナ</t>
    </rPh>
    <rPh sb="14" eb="16">
      <t>シアイ</t>
    </rPh>
    <rPh sb="16" eb="17">
      <t>マエ</t>
    </rPh>
    <rPh sb="18" eb="20">
      <t>テイシュツ</t>
    </rPh>
    <rPh sb="27" eb="29">
      <t>タイカイ</t>
    </rPh>
    <rPh sb="30" eb="31">
      <t>トオ</t>
    </rPh>
    <rPh sb="33" eb="35">
      <t>シヨウ</t>
    </rPh>
    <phoneticPr fontId="2"/>
  </si>
  <si>
    <t>氏　名</t>
    <rPh sb="0" eb="1">
      <t>シ</t>
    </rPh>
    <rPh sb="2" eb="3">
      <t>メイ</t>
    </rPh>
    <phoneticPr fontId="2"/>
  </si>
  <si>
    <t>松山</t>
    <rPh sb="0" eb="2">
      <t>マツヤマ</t>
    </rPh>
    <phoneticPr fontId="1"/>
  </si>
  <si>
    <t>郡市名</t>
  </si>
  <si>
    <t>立</t>
    <rPh sb="0" eb="1">
      <t>タ</t>
    </rPh>
    <phoneticPr fontId="1"/>
  </si>
  <si>
    <t>通称</t>
    <rPh sb="0" eb="2">
      <t>ツウショウ</t>
    </rPh>
    <phoneticPr fontId="1"/>
  </si>
  <si>
    <t>学校郵便番号1</t>
  </si>
  <si>
    <t>学校郵便番号2</t>
  </si>
  <si>
    <t>学校住所1</t>
  </si>
  <si>
    <t>学校住所2</t>
  </si>
  <si>
    <t>学校郵便番号0</t>
  </si>
  <si>
    <t>男子ID</t>
    <rPh sb="0" eb="2">
      <t>ダンシ</t>
    </rPh>
    <phoneticPr fontId="1"/>
  </si>
  <si>
    <t>女子ID</t>
    <rPh sb="0" eb="2">
      <t>ジョシ</t>
    </rPh>
    <phoneticPr fontId="1"/>
  </si>
  <si>
    <t>四国中央市</t>
    <rPh sb="0" eb="2">
      <t>シコク</t>
    </rPh>
    <rPh sb="2" eb="4">
      <t>チュウオウ</t>
    </rPh>
    <rPh sb="4" eb="5">
      <t>シ</t>
    </rPh>
    <phoneticPr fontId="1"/>
  </si>
  <si>
    <t>７９９</t>
  </si>
  <si>
    <t>０１０１</t>
  </si>
  <si>
    <t>0896－28－6287</t>
  </si>
  <si>
    <t>0896－28－6198</t>
  </si>
  <si>
    <t>799</t>
  </si>
  <si>
    <t>-</t>
  </si>
  <si>
    <t>0101</t>
  </si>
  <si>
    <t>０１２１</t>
  </si>
  <si>
    <t>0896－28－6286</t>
  </si>
  <si>
    <t>0896－28－6197</t>
  </si>
  <si>
    <t>0121</t>
  </si>
  <si>
    <t>０４２２</t>
  </si>
  <si>
    <t>0896－28－6100</t>
  </si>
  <si>
    <t>0896－28－6122</t>
  </si>
  <si>
    <t>0422</t>
  </si>
  <si>
    <t>０４３１</t>
  </si>
  <si>
    <t>0896－28－6099</t>
  </si>
  <si>
    <t>0896－28－6121</t>
  </si>
  <si>
    <t>0431</t>
  </si>
  <si>
    <t>０４１３</t>
  </si>
  <si>
    <t>0896－28－6098</t>
  </si>
  <si>
    <t>0896－28－6120</t>
  </si>
  <si>
    <t>0413</t>
  </si>
  <si>
    <t>０７１１</t>
  </si>
  <si>
    <t>0896－28－6371</t>
  </si>
  <si>
    <t>0896－28－6385</t>
  </si>
  <si>
    <t>0711</t>
  </si>
  <si>
    <t>０３０３</t>
  </si>
  <si>
    <t>0896－28－6424</t>
  </si>
  <si>
    <t>0896－28－6425</t>
  </si>
  <si>
    <t>0303</t>
  </si>
  <si>
    <t>新居浜市</t>
  </si>
  <si>
    <t>７９２</t>
  </si>
  <si>
    <t>０８６４</t>
  </si>
  <si>
    <t>新居浜市東雲町１丁目４番２３号</t>
    <rPh sb="11" eb="12">
      <t>バン</t>
    </rPh>
    <rPh sb="14" eb="15">
      <t>ゴウ</t>
    </rPh>
    <phoneticPr fontId="1"/>
  </si>
  <si>
    <t>0897－37－1294</t>
  </si>
  <si>
    <t>0897－37－1038</t>
  </si>
  <si>
    <t>792</t>
  </si>
  <si>
    <t>0864</t>
  </si>
  <si>
    <t>０００５</t>
  </si>
  <si>
    <t>新居浜市江口町７番１号</t>
    <rPh sb="8" eb="9">
      <t>バン</t>
    </rPh>
    <rPh sb="10" eb="11">
      <t>ゴウ</t>
    </rPh>
    <phoneticPr fontId="1"/>
  </si>
  <si>
    <t>0897－37－2021</t>
  </si>
  <si>
    <t>0897－37－2023</t>
  </si>
  <si>
    <t>0005</t>
  </si>
  <si>
    <t>０８１１</t>
  </si>
  <si>
    <t>新居浜市庄内町２丁目４番４７号</t>
    <rPh sb="11" eb="12">
      <t>バン</t>
    </rPh>
    <rPh sb="14" eb="15">
      <t>ゴウ</t>
    </rPh>
    <phoneticPr fontId="1"/>
  </si>
  <si>
    <t>0897－37－0310</t>
  </si>
  <si>
    <t>0897－37－5392</t>
  </si>
  <si>
    <t>0811</t>
  </si>
  <si>
    <t>００２４</t>
  </si>
  <si>
    <t>新居浜市宮西町５番８１号</t>
    <rPh sb="8" eb="9">
      <t>バン</t>
    </rPh>
    <rPh sb="11" eb="12">
      <t>ゴウ</t>
    </rPh>
    <phoneticPr fontId="1"/>
  </si>
  <si>
    <t>0897－33－9135</t>
  </si>
  <si>
    <t>0897－33－9136</t>
  </si>
  <si>
    <t>0024</t>
  </si>
  <si>
    <t>０８２５</t>
  </si>
  <si>
    <t>新居浜市星原町７番８号</t>
    <rPh sb="8" eb="9">
      <t>バン</t>
    </rPh>
    <rPh sb="10" eb="11">
      <t>ゴウ</t>
    </rPh>
    <phoneticPr fontId="1"/>
  </si>
  <si>
    <t>0897－43－5800</t>
  </si>
  <si>
    <t>0897－43－5821</t>
  </si>
  <si>
    <t>0825</t>
  </si>
  <si>
    <t>０８５６</t>
  </si>
  <si>
    <t>新居浜市船木３７５４番地の１</t>
    <rPh sb="10" eb="12">
      <t>バンチ</t>
    </rPh>
    <phoneticPr fontId="1"/>
  </si>
  <si>
    <t>0897－41－6347</t>
  </si>
  <si>
    <t>0897－41－6364</t>
  </si>
  <si>
    <t>0856</t>
  </si>
  <si>
    <t>００４５</t>
  </si>
  <si>
    <t>0897－43－5131</t>
  </si>
  <si>
    <t>0897－43－5132</t>
  </si>
  <si>
    <t>0045</t>
  </si>
  <si>
    <t>００６０</t>
  </si>
  <si>
    <t>新居浜市大生院１０７０番地の２</t>
    <rPh sb="11" eb="13">
      <t>バンチ</t>
    </rPh>
    <phoneticPr fontId="1"/>
  </si>
  <si>
    <t>0897－41－6927</t>
  </si>
  <si>
    <t>0897－41－6229</t>
  </si>
  <si>
    <t>0060</t>
  </si>
  <si>
    <t>０８３３</t>
  </si>
  <si>
    <t>新居浜市宮原町１１番５１号</t>
    <rPh sb="9" eb="10">
      <t>バン</t>
    </rPh>
    <rPh sb="12" eb="13">
      <t>ゴウ</t>
    </rPh>
    <phoneticPr fontId="1"/>
  </si>
  <si>
    <t>0897－43－6108</t>
  </si>
  <si>
    <t>0897－43－6109</t>
  </si>
  <si>
    <t>0833</t>
  </si>
  <si>
    <t>０８８４</t>
  </si>
  <si>
    <t>新居浜市神郷２丁目４番１号</t>
    <rPh sb="10" eb="11">
      <t>バン</t>
    </rPh>
    <rPh sb="12" eb="13">
      <t>ゴウ</t>
    </rPh>
    <phoneticPr fontId="1"/>
  </si>
  <si>
    <t>0897－45－0180</t>
  </si>
  <si>
    <t>0897－45－0144</t>
  </si>
  <si>
    <t>0884</t>
  </si>
  <si>
    <t>０６５０</t>
  </si>
  <si>
    <t>新居浜市別子山甲３５８</t>
    <rPh sb="0" eb="4">
      <t>ニイハマシ</t>
    </rPh>
    <rPh sb="4" eb="6">
      <t>ベッシ</t>
    </rPh>
    <rPh sb="6" eb="7">
      <t>ヤマ</t>
    </rPh>
    <rPh sb="7" eb="8">
      <t>コウ</t>
    </rPh>
    <phoneticPr fontId="1"/>
  </si>
  <si>
    <t>0897－64－2115</t>
  </si>
  <si>
    <t>0897－64－2321</t>
  </si>
  <si>
    <t>0650</t>
  </si>
  <si>
    <t>西条市</t>
  </si>
  <si>
    <t>７９３</t>
  </si>
  <si>
    <t>０００６</t>
  </si>
  <si>
    <t>0897－56－2653</t>
  </si>
  <si>
    <t>0897－56－3525</t>
  </si>
  <si>
    <t>793</t>
  </si>
  <si>
    <t>0006</t>
  </si>
  <si>
    <t>００７２</t>
  </si>
  <si>
    <t>0897－57－9434</t>
  </si>
  <si>
    <t>0897－57－6123</t>
  </si>
  <si>
    <t>0072</t>
  </si>
  <si>
    <t>００３０</t>
  </si>
  <si>
    <t>0897－56－0380</t>
  </si>
  <si>
    <t>0897－56－3620</t>
  </si>
  <si>
    <t>0030</t>
  </si>
  <si>
    <t>００２７</t>
  </si>
  <si>
    <t>0897－56－0170</t>
  </si>
  <si>
    <t>0897－56－3707</t>
  </si>
  <si>
    <t>0027</t>
  </si>
  <si>
    <t>１１０２</t>
  </si>
  <si>
    <t>0898－72－2744</t>
  </si>
  <si>
    <t>0898－72－3587</t>
  </si>
  <si>
    <t>1102</t>
  </si>
  <si>
    <t>１３２２</t>
  </si>
  <si>
    <t>西条市国安９９６番地</t>
    <rPh sb="8" eb="10">
      <t>バンチ</t>
    </rPh>
    <phoneticPr fontId="1"/>
  </si>
  <si>
    <t>0898－66－5042</t>
  </si>
  <si>
    <t>0898－66－5619</t>
  </si>
  <si>
    <t>1322</t>
  </si>
  <si>
    <t>１３１１</t>
  </si>
  <si>
    <t>0898－66－5044</t>
  </si>
  <si>
    <t>0898－66－5789</t>
  </si>
  <si>
    <t>1311</t>
  </si>
  <si>
    <t>１３７１</t>
  </si>
  <si>
    <t>0898－64－2132</t>
  </si>
  <si>
    <t>0898－64－2161</t>
  </si>
  <si>
    <t>1371</t>
  </si>
  <si>
    <t>７９１</t>
  </si>
  <si>
    <t>０５０３</t>
  </si>
  <si>
    <t>0898－68－7054</t>
  </si>
  <si>
    <t>0898－68－5035</t>
  </si>
  <si>
    <t>791</t>
  </si>
  <si>
    <t>0503</t>
  </si>
  <si>
    <t>０５３１</t>
  </si>
  <si>
    <t>0898－73－2302</t>
  </si>
  <si>
    <t>0898－73－2161</t>
  </si>
  <si>
    <t>0531</t>
  </si>
  <si>
    <t>今治市</t>
  </si>
  <si>
    <t>７９４</t>
  </si>
  <si>
    <t>００５５</t>
  </si>
  <si>
    <t>今治市中日吉町１丁目３番７０号</t>
    <rPh sb="11" eb="12">
      <t>バン</t>
    </rPh>
    <rPh sb="14" eb="15">
      <t>ゴウ</t>
    </rPh>
    <phoneticPr fontId="1"/>
  </si>
  <si>
    <t>0898－22－0731</t>
  </si>
  <si>
    <t>0898－25－0056</t>
  </si>
  <si>
    <t>794</t>
  </si>
  <si>
    <t>0055</t>
  </si>
  <si>
    <t>０００７</t>
  </si>
  <si>
    <t>0898－22－1094</t>
  </si>
  <si>
    <t>0898－25－0058</t>
  </si>
  <si>
    <t>0007</t>
  </si>
  <si>
    <t>０８２１</t>
  </si>
  <si>
    <t>今治市立花町２丁目８番７号</t>
    <rPh sb="10" eb="11">
      <t>バン</t>
    </rPh>
    <rPh sb="12" eb="13">
      <t>ゴウ</t>
    </rPh>
    <phoneticPr fontId="1"/>
  </si>
  <si>
    <t>0898－32－1095</t>
  </si>
  <si>
    <t>0898－25－0061</t>
  </si>
  <si>
    <t>0821</t>
  </si>
  <si>
    <t>１５２３</t>
  </si>
  <si>
    <t>今治市郷桜井１丁目８番８号</t>
    <rPh sb="10" eb="11">
      <t>バン</t>
    </rPh>
    <rPh sb="12" eb="13">
      <t>ゴウ</t>
    </rPh>
    <phoneticPr fontId="1"/>
  </si>
  <si>
    <t>0898－48－0150</t>
  </si>
  <si>
    <t>0898－48－6510</t>
  </si>
  <si>
    <t>1523</t>
  </si>
  <si>
    <t>今治南</t>
    <rPh sb="0" eb="2">
      <t>イマバリ</t>
    </rPh>
    <phoneticPr fontId="1"/>
  </si>
  <si>
    <t>１５１３</t>
  </si>
  <si>
    <t>0898－48－2546</t>
  </si>
  <si>
    <t>0898－48－6518</t>
  </si>
  <si>
    <t>1513</t>
  </si>
  <si>
    <t>今治西</t>
    <rPh sb="0" eb="2">
      <t>イマバリ</t>
    </rPh>
    <phoneticPr fontId="1"/>
  </si>
  <si>
    <t>0898－22－0411</t>
  </si>
  <si>
    <t>0898－25－0063</t>
  </si>
  <si>
    <t>２１１５</t>
  </si>
  <si>
    <t>0898－41－9051</t>
  </si>
  <si>
    <t>0898－43－0021</t>
  </si>
  <si>
    <t>2115</t>
  </si>
  <si>
    <t>１６０４</t>
  </si>
  <si>
    <t>0898－56－2016</t>
  </si>
  <si>
    <t>0898－36－7014</t>
  </si>
  <si>
    <t>1604</t>
  </si>
  <si>
    <t>０１１５</t>
  </si>
  <si>
    <t>0898－55－2019</t>
  </si>
  <si>
    <t>0898－55－3181</t>
  </si>
  <si>
    <t>0115</t>
  </si>
  <si>
    <t>２２０１</t>
  </si>
  <si>
    <t>0898－53－2038</t>
  </si>
  <si>
    <t>0898－53－5515</t>
  </si>
  <si>
    <t>2201</t>
  </si>
  <si>
    <t>２３０３</t>
  </si>
  <si>
    <t>0898－54－2069</t>
  </si>
  <si>
    <t>0898－54－2219</t>
  </si>
  <si>
    <t>2303</t>
  </si>
  <si>
    <t>２１１１</t>
  </si>
  <si>
    <t>今治市吉海町幸新田２５０</t>
    <rPh sb="0" eb="3">
      <t>イマバリシ</t>
    </rPh>
    <rPh sb="3" eb="6">
      <t>ヨシウミチョウ</t>
    </rPh>
    <rPh sb="6" eb="7">
      <t>シアワ</t>
    </rPh>
    <rPh sb="7" eb="9">
      <t>ニッタ</t>
    </rPh>
    <phoneticPr fontId="1"/>
  </si>
  <si>
    <t>0897－84－2706</t>
  </si>
  <si>
    <t>0897－84－3982</t>
  </si>
  <si>
    <t>2111</t>
  </si>
  <si>
    <t>２３０５</t>
  </si>
  <si>
    <t>0897－72－1055</t>
  </si>
  <si>
    <t>0897－72－1053</t>
  </si>
  <si>
    <t>2305</t>
  </si>
  <si>
    <t>１４０２</t>
  </si>
  <si>
    <t>今治市上浦町井口５６１０</t>
    <rPh sb="3" eb="5">
      <t>カミウラ</t>
    </rPh>
    <rPh sb="6" eb="8">
      <t>イグチ</t>
    </rPh>
    <phoneticPr fontId="1"/>
  </si>
  <si>
    <t>0897－87－3400</t>
  </si>
  <si>
    <t>0897－87－3401</t>
  </si>
  <si>
    <t>1402</t>
  </si>
  <si>
    <t>１１０１</t>
  </si>
  <si>
    <t>0897－88－2104</t>
  </si>
  <si>
    <t>0897－88－2401</t>
  </si>
  <si>
    <t>1101</t>
  </si>
  <si>
    <t>上島町</t>
    <rPh sb="0" eb="2">
      <t>ウエシマ</t>
    </rPh>
    <rPh sb="2" eb="3">
      <t>チョウ</t>
    </rPh>
    <phoneticPr fontId="1"/>
  </si>
  <si>
    <t>２５４０</t>
  </si>
  <si>
    <t>越智郡上島町魚島一番耕地８２８</t>
    <rPh sb="8" eb="9">
      <t>１</t>
    </rPh>
    <phoneticPr fontId="1"/>
  </si>
  <si>
    <t>0897－78－0315</t>
  </si>
  <si>
    <t>0897－74－1103</t>
  </si>
  <si>
    <t>2540</t>
  </si>
  <si>
    <t>２５０５</t>
  </si>
  <si>
    <t>0897－77－2012</t>
  </si>
  <si>
    <t>0897－77－2028</t>
  </si>
  <si>
    <t>2505</t>
  </si>
  <si>
    <t>２４１０</t>
  </si>
  <si>
    <t>0897－75－2019</t>
  </si>
  <si>
    <t>0897－74－0760</t>
  </si>
  <si>
    <t>2410</t>
  </si>
  <si>
    <t>愛媛県</t>
    <rPh sb="0" eb="2">
      <t>エヒメ</t>
    </rPh>
    <rPh sb="2" eb="3">
      <t>ケン</t>
    </rPh>
    <phoneticPr fontId="1"/>
  </si>
  <si>
    <t>１５９６</t>
  </si>
  <si>
    <t>今治市桜井２丁目９番１号</t>
    <rPh sb="0" eb="3">
      <t>イマバリシ</t>
    </rPh>
    <rPh sb="3" eb="5">
      <t>サクライ</t>
    </rPh>
    <rPh sb="6" eb="8">
      <t>チョウメ</t>
    </rPh>
    <rPh sb="9" eb="10">
      <t>バン</t>
    </rPh>
    <rPh sb="11" eb="12">
      <t>ゴウ</t>
    </rPh>
    <phoneticPr fontId="1"/>
  </si>
  <si>
    <t>0898－47－3630</t>
  </si>
  <si>
    <t>0898－47－4146</t>
  </si>
  <si>
    <t>1596</t>
  </si>
  <si>
    <t>中1</t>
    <rPh sb="0" eb="1">
      <t>ナカ</t>
    </rPh>
    <phoneticPr fontId="1"/>
  </si>
  <si>
    <t>松山市</t>
  </si>
  <si>
    <t>７９０</t>
  </si>
  <si>
    <t>０９６２</t>
  </si>
  <si>
    <t>松山市枝松５丁目４番３９号</t>
    <rPh sb="9" eb="10">
      <t>バン</t>
    </rPh>
    <rPh sb="12" eb="13">
      <t>ゴウ</t>
    </rPh>
    <phoneticPr fontId="1"/>
  </si>
  <si>
    <t>089－931－8518</t>
  </si>
  <si>
    <t>089－933－9949</t>
  </si>
  <si>
    <t>790</t>
  </si>
  <si>
    <t>0962</t>
  </si>
  <si>
    <t>中2</t>
    <rPh sb="0" eb="1">
      <t>ナカ</t>
    </rPh>
    <phoneticPr fontId="1"/>
  </si>
  <si>
    <t>００５６</t>
  </si>
  <si>
    <t>松山市土居田町１番地</t>
    <rPh sb="8" eb="10">
      <t>バンチ</t>
    </rPh>
    <phoneticPr fontId="1"/>
  </si>
  <si>
    <t>089－931－8261</t>
  </si>
  <si>
    <t>089－933－9950</t>
  </si>
  <si>
    <t>0056</t>
  </si>
  <si>
    <t>中3</t>
    <rPh sb="0" eb="1">
      <t>ナカ</t>
    </rPh>
    <phoneticPr fontId="1"/>
  </si>
  <si>
    <t>０８２３</t>
  </si>
  <si>
    <t>089－925－4005</t>
  </si>
  <si>
    <t>089－925－9929</t>
  </si>
  <si>
    <t>0823</t>
  </si>
  <si>
    <t>中4</t>
    <rPh sb="0" eb="1">
      <t>ナカ</t>
    </rPh>
    <phoneticPr fontId="1"/>
  </si>
  <si>
    <t>０８２６</t>
  </si>
  <si>
    <t>089－924－8588</t>
  </si>
  <si>
    <t>089－925－9931</t>
  </si>
  <si>
    <t>0826</t>
  </si>
  <si>
    <t>中5</t>
    <rPh sb="0" eb="1">
      <t>ナカ</t>
    </rPh>
    <phoneticPr fontId="1"/>
  </si>
  <si>
    <t>０８５３</t>
  </si>
  <si>
    <t>松山市上市１丁目３番５７号</t>
    <rPh sb="9" eb="10">
      <t>バン</t>
    </rPh>
    <rPh sb="12" eb="13">
      <t>ゴウ</t>
    </rPh>
    <phoneticPr fontId="1"/>
  </si>
  <si>
    <t>089－921－4207</t>
  </si>
  <si>
    <t>089－933－9952</t>
  </si>
  <si>
    <t>0853</t>
  </si>
  <si>
    <t>中6</t>
    <rPh sb="0" eb="1">
      <t>ナカ</t>
    </rPh>
    <phoneticPr fontId="1"/>
  </si>
  <si>
    <t>８００４</t>
  </si>
  <si>
    <t>089－924－9041</t>
  </si>
  <si>
    <t>089－925－9937</t>
  </si>
  <si>
    <t>8004</t>
  </si>
  <si>
    <t>中7</t>
    <rPh sb="0" eb="1">
      <t>ナカ</t>
    </rPh>
    <phoneticPr fontId="1"/>
  </si>
  <si>
    <t>２６５４</t>
  </si>
  <si>
    <t>089－978－0046</t>
  </si>
  <si>
    <t>089－978－5594</t>
  </si>
  <si>
    <t>2654</t>
  </si>
  <si>
    <t>中8</t>
    <rPh sb="0" eb="1">
      <t>ナカ</t>
    </rPh>
    <phoneticPr fontId="1"/>
  </si>
  <si>
    <t>８０５３</t>
  </si>
  <si>
    <t>松山市若葉町８番４８号</t>
    <rPh sb="7" eb="8">
      <t>バン</t>
    </rPh>
    <rPh sb="10" eb="11">
      <t>ゴウ</t>
    </rPh>
    <phoneticPr fontId="1"/>
  </si>
  <si>
    <t>089－951－0531</t>
  </si>
  <si>
    <t>089－951－4982</t>
  </si>
  <si>
    <t>8053</t>
  </si>
  <si>
    <t>中9</t>
    <rPh sb="0" eb="1">
      <t>ナカ</t>
    </rPh>
    <phoneticPr fontId="1"/>
  </si>
  <si>
    <t>８０８２</t>
  </si>
  <si>
    <t>松山市梅津寺町乙５２番地</t>
    <rPh sb="10" eb="12">
      <t>バンチ</t>
    </rPh>
    <phoneticPr fontId="1"/>
  </si>
  <si>
    <t>089－951－0475</t>
  </si>
  <si>
    <t>089－951－4988</t>
  </si>
  <si>
    <t>8082</t>
  </si>
  <si>
    <t>中10</t>
    <rPh sb="0" eb="1">
      <t>ナカ</t>
    </rPh>
    <phoneticPr fontId="1"/>
  </si>
  <si>
    <t>８０３１</t>
  </si>
  <si>
    <t>松山市北斎院町１１０６番地</t>
    <rPh sb="11" eb="13">
      <t>バンチ</t>
    </rPh>
    <phoneticPr fontId="1"/>
  </si>
  <si>
    <t>089－972－0019</t>
  </si>
  <si>
    <t>089－971－9915</t>
  </si>
  <si>
    <t>8031</t>
  </si>
  <si>
    <t>中11</t>
    <rPh sb="0" eb="1">
      <t>ナカ</t>
    </rPh>
    <phoneticPr fontId="1"/>
  </si>
  <si>
    <t>８０４４</t>
  </si>
  <si>
    <t>089－972－1226</t>
  </si>
  <si>
    <t>089－971－9919</t>
  </si>
  <si>
    <t>8044</t>
  </si>
  <si>
    <t>中12</t>
    <rPh sb="0" eb="1">
      <t>ナカ</t>
    </rPh>
    <phoneticPr fontId="1"/>
  </si>
  <si>
    <t>８０９３</t>
  </si>
  <si>
    <t>089－961－2010</t>
  </si>
  <si>
    <t>089－961－3596</t>
  </si>
  <si>
    <t>8093</t>
  </si>
  <si>
    <t>中13</t>
    <rPh sb="0" eb="1">
      <t>ナカ</t>
    </rPh>
    <phoneticPr fontId="1"/>
  </si>
  <si>
    <t>００４３</t>
  </si>
  <si>
    <t>松山市保免西４丁目５番２３号</t>
    <rPh sb="3" eb="5">
      <t>ホウメン</t>
    </rPh>
    <rPh sb="5" eb="6">
      <t>ニシ</t>
    </rPh>
    <rPh sb="10" eb="11">
      <t>バン</t>
    </rPh>
    <rPh sb="13" eb="14">
      <t>ゴウ</t>
    </rPh>
    <phoneticPr fontId="1"/>
  </si>
  <si>
    <t>089－972－0010</t>
  </si>
  <si>
    <t>089－971－9924</t>
  </si>
  <si>
    <t>0044</t>
  </si>
  <si>
    <t>中14</t>
    <rPh sb="0" eb="1">
      <t>ナカ</t>
    </rPh>
    <phoneticPr fontId="1"/>
  </si>
  <si>
    <t>089－977－0402</t>
  </si>
  <si>
    <t>089－977－9989</t>
  </si>
  <si>
    <t>中15</t>
    <rPh sb="0" eb="1">
      <t>ナカ</t>
    </rPh>
    <phoneticPr fontId="1"/>
  </si>
  <si>
    <t>０１３２</t>
  </si>
  <si>
    <t>089－977－5822</t>
  </si>
  <si>
    <t>089－977－9990</t>
  </si>
  <si>
    <t>0132</t>
  </si>
  <si>
    <t>中16</t>
    <rPh sb="0" eb="1">
      <t>ナカ</t>
    </rPh>
    <phoneticPr fontId="1"/>
  </si>
  <si>
    <t>０１１２</t>
  </si>
  <si>
    <t>松山市下伊台町１１０５番地１</t>
    <rPh sb="11" eb="13">
      <t>バンチ</t>
    </rPh>
    <phoneticPr fontId="1"/>
  </si>
  <si>
    <t>089－977－4362</t>
  </si>
  <si>
    <t>089－977－9991</t>
  </si>
  <si>
    <t>0112</t>
  </si>
  <si>
    <t>中17</t>
    <rPh sb="0" eb="1">
      <t>ナカ</t>
    </rPh>
    <phoneticPr fontId="1"/>
  </si>
  <si>
    <t>089－975－0501</t>
  </si>
  <si>
    <t>089－970－3910</t>
  </si>
  <si>
    <t>中18</t>
    <rPh sb="0" eb="1">
      <t>ナカ</t>
    </rPh>
    <phoneticPr fontId="1"/>
  </si>
  <si>
    <t>０２４３</t>
  </si>
  <si>
    <t>松山市平井町甲３６９０番地</t>
    <rPh sb="11" eb="13">
      <t>バンチ</t>
    </rPh>
    <phoneticPr fontId="1"/>
  </si>
  <si>
    <t>089－975－0988</t>
  </si>
  <si>
    <t>089－970－3912</t>
  </si>
  <si>
    <t>0243</t>
  </si>
  <si>
    <t>中19</t>
    <rPh sb="0" eb="1">
      <t>ナカ</t>
    </rPh>
    <phoneticPr fontId="1"/>
  </si>
  <si>
    <t>１１３３</t>
  </si>
  <si>
    <t>089－963－1025</t>
  </si>
  <si>
    <t>089－963－4483</t>
  </si>
  <si>
    <t>1133</t>
  </si>
  <si>
    <t>中20</t>
    <rPh sb="0" eb="1">
      <t>ナカ</t>
    </rPh>
    <phoneticPr fontId="1"/>
  </si>
  <si>
    <t>０９３２</t>
  </si>
  <si>
    <t>089－956－1373</t>
  </si>
  <si>
    <t>089－958－9958</t>
  </si>
  <si>
    <t>0932</t>
  </si>
  <si>
    <t>中21</t>
    <rPh sb="0" eb="1">
      <t>ナカ</t>
    </rPh>
    <phoneticPr fontId="1"/>
  </si>
  <si>
    <t>８０３６</t>
  </si>
  <si>
    <t>089－971－6226</t>
  </si>
  <si>
    <t>089－971－9934</t>
  </si>
  <si>
    <t>8036</t>
  </si>
  <si>
    <t>中22</t>
    <rPh sb="0" eb="1">
      <t>ナカ</t>
    </rPh>
    <phoneticPr fontId="1"/>
  </si>
  <si>
    <t>１１１３</t>
  </si>
  <si>
    <t>089－957－5633</t>
  </si>
  <si>
    <t>089－958－9959</t>
  </si>
  <si>
    <t>1113</t>
  </si>
  <si>
    <t>中23</t>
    <rPh sb="0" eb="1">
      <t>ナカ</t>
    </rPh>
    <phoneticPr fontId="1"/>
  </si>
  <si>
    <t>０９１２</t>
  </si>
  <si>
    <t>松山市畑寺町丙２３８番地２８</t>
    <rPh sb="10" eb="12">
      <t>バンチ</t>
    </rPh>
    <phoneticPr fontId="1"/>
  </si>
  <si>
    <t>089－943－5152</t>
  </si>
  <si>
    <t>089－933－9958</t>
  </si>
  <si>
    <t>0912</t>
  </si>
  <si>
    <t>中24</t>
    <rPh sb="0" eb="1">
      <t>ナカ</t>
    </rPh>
    <phoneticPr fontId="1"/>
  </si>
  <si>
    <t>０９４７</t>
  </si>
  <si>
    <t>松山市市坪南１丁目１番地２０号</t>
    <rPh sb="10" eb="12">
      <t>バンチ</t>
    </rPh>
    <rPh sb="14" eb="15">
      <t>ゴウ</t>
    </rPh>
    <phoneticPr fontId="1"/>
  </si>
  <si>
    <t>089－957－8650</t>
  </si>
  <si>
    <t>089－958－9960</t>
  </si>
  <si>
    <t>0947</t>
  </si>
  <si>
    <t>中25</t>
    <rPh sb="0" eb="1">
      <t>ナカ</t>
    </rPh>
    <phoneticPr fontId="1"/>
  </si>
  <si>
    <t>００５３</t>
  </si>
  <si>
    <t>松山市竹原３丁目１９番地３５号</t>
    <rPh sb="10" eb="12">
      <t>バンチ</t>
    </rPh>
    <rPh sb="14" eb="15">
      <t>ゴウ</t>
    </rPh>
    <phoneticPr fontId="1"/>
  </si>
  <si>
    <t>089－932－5008</t>
  </si>
  <si>
    <t>089－933－9962</t>
  </si>
  <si>
    <t>0053</t>
  </si>
  <si>
    <t>中26</t>
    <rPh sb="0" eb="1">
      <t>ナカ</t>
    </rPh>
    <phoneticPr fontId="1"/>
  </si>
  <si>
    <t>松山北</t>
    <rPh sb="0" eb="2">
      <t>マツヤマ</t>
    </rPh>
    <phoneticPr fontId="1"/>
  </si>
  <si>
    <t>２６６２</t>
  </si>
  <si>
    <t>089－978－3321</t>
  </si>
  <si>
    <t>089－978－5596</t>
  </si>
  <si>
    <t>2662</t>
  </si>
  <si>
    <t>中27</t>
    <rPh sb="0" eb="1">
      <t>ナカ</t>
    </rPh>
    <phoneticPr fontId="1"/>
  </si>
  <si>
    <t>２４３０</t>
  </si>
  <si>
    <t>089－993－0038</t>
  </si>
  <si>
    <t>089－993－0336</t>
  </si>
  <si>
    <t>2430</t>
  </si>
  <si>
    <t>中28</t>
    <rPh sb="0" eb="1">
      <t>ナカ</t>
    </rPh>
    <phoneticPr fontId="1"/>
  </si>
  <si>
    <t>２４３６</t>
  </si>
  <si>
    <t>089－994－0230</t>
  </si>
  <si>
    <t>089－994－0252</t>
  </si>
  <si>
    <t>2436</t>
  </si>
  <si>
    <t>中29</t>
    <rPh sb="0" eb="1">
      <t>ナカ</t>
    </rPh>
    <phoneticPr fontId="1"/>
  </si>
  <si>
    <t>４５０３</t>
  </si>
  <si>
    <t>松山市長師８１７番地</t>
    <rPh sb="8" eb="10">
      <t>バンチ</t>
    </rPh>
    <phoneticPr fontId="1"/>
  </si>
  <si>
    <t>089－997－0204</t>
  </si>
  <si>
    <t>089－997－1862</t>
  </si>
  <si>
    <t>4503</t>
  </si>
  <si>
    <t>愛大附属</t>
    <rPh sb="0" eb="1">
      <t>アイ</t>
    </rPh>
    <rPh sb="1" eb="2">
      <t>ダイ</t>
    </rPh>
    <phoneticPr fontId="1"/>
  </si>
  <si>
    <t>０８５５</t>
  </si>
  <si>
    <t>松山市持田町１丁目５番２２号</t>
    <rPh sb="7" eb="9">
      <t>チョウメ</t>
    </rPh>
    <rPh sb="10" eb="11">
      <t>バン</t>
    </rPh>
    <rPh sb="13" eb="14">
      <t>ゴウ</t>
    </rPh>
    <phoneticPr fontId="1"/>
  </si>
  <si>
    <t>089－913－7841</t>
  </si>
  <si>
    <t>089－913－7842</t>
  </si>
  <si>
    <t>0855</t>
  </si>
  <si>
    <t>県立西</t>
    <rPh sb="0" eb="2">
      <t>ケンリツ</t>
    </rPh>
    <rPh sb="2" eb="3">
      <t>ニシ</t>
    </rPh>
    <phoneticPr fontId="1"/>
  </si>
  <si>
    <t>８０１６</t>
  </si>
  <si>
    <t>松山市久万ノ台甲１４８５－４</t>
    <rPh sb="0" eb="3">
      <t>マツヤマシ</t>
    </rPh>
    <rPh sb="3" eb="5">
      <t>クマ</t>
    </rPh>
    <rPh sb="6" eb="7">
      <t>ダイ</t>
    </rPh>
    <rPh sb="7" eb="8">
      <t>コウ</t>
    </rPh>
    <phoneticPr fontId="1"/>
  </si>
  <si>
    <t>089－922－8931</t>
  </si>
  <si>
    <t>089－923－3703</t>
  </si>
  <si>
    <t>8016</t>
  </si>
  <si>
    <t>８５０１</t>
  </si>
  <si>
    <t>松山市衣山５丁目１６１０番地１</t>
    <rPh sb="6" eb="8">
      <t>チョウメ</t>
    </rPh>
    <rPh sb="12" eb="14">
      <t>バンチ</t>
    </rPh>
    <phoneticPr fontId="1"/>
  </si>
  <si>
    <t>089－922－8980</t>
  </si>
  <si>
    <t>089－926－4033</t>
  </si>
  <si>
    <t>8501</t>
  </si>
  <si>
    <t>済美平成</t>
    <rPh sb="0" eb="2">
      <t>サイビ</t>
    </rPh>
    <phoneticPr fontId="1"/>
  </si>
  <si>
    <t>００５４</t>
  </si>
  <si>
    <t>松山市空港通５丁目６番３号</t>
    <rPh sb="7" eb="9">
      <t>チョウメ</t>
    </rPh>
    <rPh sb="10" eb="11">
      <t>バン</t>
    </rPh>
    <rPh sb="12" eb="13">
      <t>ゴウ</t>
    </rPh>
    <phoneticPr fontId="1"/>
  </si>
  <si>
    <t>089－965－1551</t>
  </si>
  <si>
    <t>089－972－5335</t>
  </si>
  <si>
    <t>0054</t>
  </si>
  <si>
    <t>８５４１</t>
  </si>
  <si>
    <t>松山市大街道３丁目２番地２４</t>
    <rPh sb="7" eb="9">
      <t>チョウメ</t>
    </rPh>
    <rPh sb="10" eb="12">
      <t>バンチ</t>
    </rPh>
    <phoneticPr fontId="1"/>
  </si>
  <si>
    <t>089－941－4136</t>
  </si>
  <si>
    <t>089－931－4973</t>
  </si>
  <si>
    <t>8541</t>
  </si>
  <si>
    <t>８５５１</t>
  </si>
  <si>
    <t>松山市山西町６００番地１</t>
    <rPh sb="0" eb="3">
      <t>マツヤマシ</t>
    </rPh>
    <rPh sb="3" eb="5">
      <t>ヤマニシ</t>
    </rPh>
    <rPh sb="5" eb="6">
      <t>チョウ</t>
    </rPh>
    <rPh sb="9" eb="11">
      <t>バンチ</t>
    </rPh>
    <phoneticPr fontId="1"/>
  </si>
  <si>
    <t>089－951－6655</t>
  </si>
  <si>
    <t>089－951－5200</t>
  </si>
  <si>
    <t>8551</t>
  </si>
  <si>
    <t>東温市</t>
    <rPh sb="0" eb="2">
      <t>トウオン</t>
    </rPh>
    <rPh sb="2" eb="3">
      <t>シ</t>
    </rPh>
    <phoneticPr fontId="1"/>
  </si>
  <si>
    <t>０２０４</t>
  </si>
  <si>
    <t>089－964－2007</t>
  </si>
  <si>
    <t>089－964－1515</t>
  </si>
  <si>
    <t>0204</t>
  </si>
  <si>
    <t>０３０１</t>
  </si>
  <si>
    <t>089－966－2031</t>
  </si>
  <si>
    <t>089－960－6044</t>
  </si>
  <si>
    <t>0301</t>
  </si>
  <si>
    <t>伊予市</t>
  </si>
  <si>
    <t>３１１３</t>
  </si>
  <si>
    <t>089－982－0063</t>
  </si>
  <si>
    <t>089－983－1676</t>
  </si>
  <si>
    <t>3113</t>
  </si>
  <si>
    <t>３１０３</t>
  </si>
  <si>
    <t>伊予市上野２３２６番地</t>
    <rPh sb="9" eb="11">
      <t>バンチ</t>
    </rPh>
    <phoneticPr fontId="1"/>
  </si>
  <si>
    <t>089－982－0616</t>
  </si>
  <si>
    <t>089－983－1724</t>
  </si>
  <si>
    <t>3103</t>
  </si>
  <si>
    <t>３２０４</t>
  </si>
  <si>
    <t>伊予市中山町出渕２番耕地１６５番地</t>
    <rPh sb="15" eb="17">
      <t>バンチ</t>
    </rPh>
    <phoneticPr fontId="1"/>
  </si>
  <si>
    <t>089－967－0009</t>
  </si>
  <si>
    <t>089－967－5085</t>
  </si>
  <si>
    <t>3204</t>
  </si>
  <si>
    <t>３２０５</t>
  </si>
  <si>
    <t>089－986－0023</t>
  </si>
  <si>
    <t>089－986－0040</t>
  </si>
  <si>
    <t>3205</t>
  </si>
  <si>
    <t>松前町</t>
  </si>
  <si>
    <t>３１６１</t>
  </si>
  <si>
    <t>089－984－2254</t>
  </si>
  <si>
    <t>089－984－7453</t>
  </si>
  <si>
    <t>3161</t>
  </si>
  <si>
    <t>３１３３</t>
  </si>
  <si>
    <t>089－984－1357</t>
  </si>
  <si>
    <t>089－960－3024</t>
  </si>
  <si>
    <t>3133</t>
  </si>
  <si>
    <t>３１１０</t>
  </si>
  <si>
    <t>089－984－1149</t>
  </si>
  <si>
    <t>089－984－8295</t>
  </si>
  <si>
    <t>3110</t>
  </si>
  <si>
    <t>砥部町</t>
  </si>
  <si>
    <t>２１２２</t>
  </si>
  <si>
    <t>089－962－2008</t>
  </si>
  <si>
    <t>089－962－2705</t>
  </si>
  <si>
    <t>2122</t>
  </si>
  <si>
    <t>久万高原町</t>
    <rPh sb="2" eb="4">
      <t>コウゲン</t>
    </rPh>
    <phoneticPr fontId="1"/>
  </si>
  <si>
    <t>１２０１</t>
  </si>
  <si>
    <t>0892－21－0013</t>
  </si>
  <si>
    <t>0892－21－0316</t>
  </si>
  <si>
    <t>1201</t>
  </si>
  <si>
    <t>１５０１</t>
  </si>
  <si>
    <t>0892－56－0134</t>
  </si>
  <si>
    <t>0892－56－0588</t>
  </si>
  <si>
    <t>1501</t>
  </si>
  <si>
    <t>大洲市</t>
  </si>
  <si>
    <t>７９５</t>
  </si>
  <si>
    <t>００１２</t>
  </si>
  <si>
    <t>0893－24－2211</t>
  </si>
  <si>
    <t>0893－24－6273</t>
  </si>
  <si>
    <t>795</t>
  </si>
  <si>
    <t>0012</t>
  </si>
  <si>
    <t>００６４</t>
  </si>
  <si>
    <t>0893－24－2227</t>
  </si>
  <si>
    <t>0893－24－5105</t>
  </si>
  <si>
    <t>0064</t>
  </si>
  <si>
    <t>００２１</t>
  </si>
  <si>
    <t>0893－24－3309</t>
  </si>
  <si>
    <t>0893－24－5309</t>
  </si>
  <si>
    <t>0021</t>
  </si>
  <si>
    <t>００８１</t>
  </si>
  <si>
    <t>0893－25－2910</t>
  </si>
  <si>
    <t>0893－59－4079</t>
  </si>
  <si>
    <t>0081</t>
  </si>
  <si>
    <t>0893－25－0056</t>
  </si>
  <si>
    <t>0893－25－1656</t>
  </si>
  <si>
    <t>００４１</t>
  </si>
  <si>
    <t>0893－26－0046</t>
  </si>
  <si>
    <t>0893－26－0062</t>
  </si>
  <si>
    <t>0041</t>
  </si>
  <si>
    <t>３４０１</t>
  </si>
  <si>
    <t>0893－52－0303</t>
  </si>
  <si>
    <t>0893－52－0302</t>
  </si>
  <si>
    <t>3401</t>
  </si>
  <si>
    <t>７９７</t>
  </si>
  <si>
    <t>１５０４</t>
  </si>
  <si>
    <t>0893－34－2003</t>
  </si>
  <si>
    <t>0893－34－2533</t>
  </si>
  <si>
    <t>797</t>
  </si>
  <si>
    <t>1504</t>
  </si>
  <si>
    <t>１６０５</t>
  </si>
  <si>
    <t>0893－39－2524</t>
  </si>
  <si>
    <t>0893－39－2534</t>
  </si>
  <si>
    <t>1605</t>
  </si>
  <si>
    <t>内子町</t>
  </si>
  <si>
    <t>３３０１</t>
  </si>
  <si>
    <t>0893－44－3155</t>
  </si>
  <si>
    <t>0893－44－3156</t>
  </si>
  <si>
    <t>3301</t>
  </si>
  <si>
    <t>３３６１</t>
  </si>
  <si>
    <t>0893－47－1141</t>
  </si>
  <si>
    <t>0893－47－1142</t>
  </si>
  <si>
    <t>3361</t>
  </si>
  <si>
    <t>0893－44－2329</t>
  </si>
  <si>
    <t>0893－44－2897</t>
  </si>
  <si>
    <t>３５０２</t>
  </si>
  <si>
    <t>喜多郡内子町寺村５５７番地</t>
    <rPh sb="11" eb="13">
      <t>バンチ</t>
    </rPh>
    <phoneticPr fontId="1"/>
  </si>
  <si>
    <t>0892－52－2317</t>
  </si>
  <si>
    <t>0892－52－3227</t>
  </si>
  <si>
    <t>3502</t>
  </si>
  <si>
    <t>八幡浜市</t>
  </si>
  <si>
    <t>７９６</t>
  </si>
  <si>
    <t>796</t>
  </si>
  <si>
    <t>８００６</t>
  </si>
  <si>
    <t>0894－22－2360</t>
  </si>
  <si>
    <t>0894－22－2361</t>
  </si>
  <si>
    <t>8006</t>
  </si>
  <si>
    <t>0894－28－0410</t>
  </si>
  <si>
    <t>0894－28－0433</t>
  </si>
  <si>
    <t>０２０１</t>
  </si>
  <si>
    <t>八幡浜市保内町川之石</t>
  </si>
  <si>
    <t>１番耕地２４３－１</t>
  </si>
  <si>
    <t>0894－36－2345</t>
  </si>
  <si>
    <t>0894－37－2139</t>
  </si>
  <si>
    <t>0201</t>
  </si>
  <si>
    <t>伊方町</t>
  </si>
  <si>
    <t>0894－38－0711</t>
  </si>
  <si>
    <t>0894－38－0712</t>
  </si>
  <si>
    <t>０５０２</t>
  </si>
  <si>
    <t>0894－52－0029</t>
  </si>
  <si>
    <t>0894－57－2227</t>
  </si>
  <si>
    <t>0502</t>
  </si>
  <si>
    <t>０８０１</t>
  </si>
  <si>
    <t>0894－54－0033</t>
  </si>
  <si>
    <t>0894－54－0335</t>
  </si>
  <si>
    <t>0801</t>
  </si>
  <si>
    <t>西予市</t>
    <rPh sb="0" eb="1">
      <t>ニシ</t>
    </rPh>
    <rPh sb="1" eb="2">
      <t>ヨ</t>
    </rPh>
    <rPh sb="2" eb="3">
      <t>シ</t>
    </rPh>
    <phoneticPr fontId="1"/>
  </si>
  <si>
    <t>０１１１</t>
  </si>
  <si>
    <t>0894－65－0004</t>
  </si>
  <si>
    <t>0894－65－0040</t>
  </si>
  <si>
    <t>0111</t>
  </si>
  <si>
    <t>００１８</t>
  </si>
  <si>
    <t>0894－62－1265</t>
  </si>
  <si>
    <t>0894－62－1266</t>
  </si>
  <si>
    <t>0018</t>
  </si>
  <si>
    <t>１２１１</t>
  </si>
  <si>
    <t>西予市野村町阿下７号１４７</t>
    <rPh sb="9" eb="10">
      <t>ゴウ</t>
    </rPh>
    <phoneticPr fontId="1"/>
  </si>
  <si>
    <t>0894－72－0026</t>
  </si>
  <si>
    <t>0894－72－1060</t>
  </si>
  <si>
    <t>1211</t>
  </si>
  <si>
    <t>１７１７</t>
  </si>
  <si>
    <t>0894－82－0029</t>
  </si>
  <si>
    <t>0894－82－0485</t>
  </si>
  <si>
    <t>1717</t>
  </si>
  <si>
    <t>０９０８</t>
  </si>
  <si>
    <t>西予市三瓶町津布理４８番地</t>
    <rPh sb="11" eb="13">
      <t>バンチ</t>
    </rPh>
    <phoneticPr fontId="1"/>
  </si>
  <si>
    <t>0894－33－0041</t>
  </si>
  <si>
    <t>0894－33－3713</t>
  </si>
  <si>
    <t>0908</t>
  </si>
  <si>
    <t>宇和島市</t>
  </si>
  <si>
    <t>７９８</t>
  </si>
  <si>
    <t>００８０</t>
  </si>
  <si>
    <t>宇和島市新田町３丁目３番１号</t>
    <rPh sb="11" eb="12">
      <t>バン</t>
    </rPh>
    <rPh sb="13" eb="14">
      <t>ゴウ</t>
    </rPh>
    <phoneticPr fontId="1"/>
  </si>
  <si>
    <t>0895－22－3043</t>
  </si>
  <si>
    <t>0895－22－3275</t>
  </si>
  <si>
    <t>798</t>
  </si>
  <si>
    <t>0080</t>
  </si>
  <si>
    <t>００６６</t>
  </si>
  <si>
    <t>宇和島市文京町３番２号</t>
    <rPh sb="8" eb="9">
      <t>バン</t>
    </rPh>
    <rPh sb="10" eb="11">
      <t>ゴウ</t>
    </rPh>
    <phoneticPr fontId="1"/>
  </si>
  <si>
    <t>0895－22－1274</t>
  </si>
  <si>
    <t>0895－22－2458</t>
  </si>
  <si>
    <t>宇和島市和霊町１３４４番地１</t>
    <rPh sb="11" eb="13">
      <t>バンチ</t>
    </rPh>
    <phoneticPr fontId="1"/>
  </si>
  <si>
    <t>0895－22－0281</t>
  </si>
  <si>
    <t>0895－49－7072</t>
  </si>
  <si>
    <t>３７０７</t>
  </si>
  <si>
    <t>宇和島市吉田町大字鶴間新２００</t>
    <rPh sb="0" eb="4">
      <t>ウワジマシ</t>
    </rPh>
    <phoneticPr fontId="1"/>
  </si>
  <si>
    <t>0895－52－1011</t>
  </si>
  <si>
    <t>0895－49－7074</t>
  </si>
  <si>
    <t>3707</t>
  </si>
  <si>
    <t>１１１５</t>
  </si>
  <si>
    <t>宇和島市三間町戸雁７７１番地</t>
    <rPh sb="0" eb="4">
      <t>ウワジマシ</t>
    </rPh>
    <rPh sb="12" eb="14">
      <t>バンチ</t>
    </rPh>
    <phoneticPr fontId="1"/>
  </si>
  <si>
    <t>0895－58－2006</t>
  </si>
  <si>
    <t>0895－58－2092</t>
  </si>
  <si>
    <t>1115</t>
  </si>
  <si>
    <t>３３０２</t>
  </si>
  <si>
    <t>宇和島市津島町高田丙３５５番地</t>
    <rPh sb="0" eb="4">
      <t>ウワジマシ</t>
    </rPh>
    <rPh sb="4" eb="7">
      <t>ツシマチョウ</t>
    </rPh>
    <rPh sb="13" eb="15">
      <t>バンチ</t>
    </rPh>
    <phoneticPr fontId="1"/>
  </si>
  <si>
    <t>0895－32－2300</t>
  </si>
  <si>
    <t>0895－32－5627</t>
  </si>
  <si>
    <t>3302</t>
  </si>
  <si>
    <t>松野町</t>
  </si>
  <si>
    <t>２１０２</t>
  </si>
  <si>
    <t>北宇和郡松野町大字延野々１８７０番地</t>
    <rPh sb="16" eb="18">
      <t>バンチ</t>
    </rPh>
    <phoneticPr fontId="1"/>
  </si>
  <si>
    <t>0895－42－0012</t>
  </si>
  <si>
    <t>0895－42－1620</t>
  </si>
  <si>
    <t>2101</t>
  </si>
  <si>
    <t>鬼北町</t>
    <rPh sb="0" eb="1">
      <t>オニ</t>
    </rPh>
    <rPh sb="1" eb="2">
      <t>キタ</t>
    </rPh>
    <phoneticPr fontId="1"/>
  </si>
  <si>
    <t>１３３３</t>
  </si>
  <si>
    <t>0895－45－1135</t>
  </si>
  <si>
    <t>0895－45－1977</t>
  </si>
  <si>
    <t>1333</t>
  </si>
  <si>
    <t>１５０２</t>
  </si>
  <si>
    <t>北宇和郡鬼北町大字下鍵山８１６番地</t>
    <rPh sb="15" eb="17">
      <t>バンチ</t>
    </rPh>
    <phoneticPr fontId="1"/>
  </si>
  <si>
    <t>0895－44－2023</t>
  </si>
  <si>
    <t>0895－44－2130</t>
  </si>
  <si>
    <t>1502</t>
  </si>
  <si>
    <t>愛南町</t>
    <rPh sb="0" eb="1">
      <t>アイ</t>
    </rPh>
    <rPh sb="1" eb="2">
      <t>ナン</t>
    </rPh>
    <rPh sb="2" eb="3">
      <t>チョウ</t>
    </rPh>
    <phoneticPr fontId="1"/>
  </si>
  <si>
    <t>３７０３</t>
  </si>
  <si>
    <t>南宇和郡愛南町須ノ川２９５番地１</t>
    <rPh sb="13" eb="15">
      <t>バンチ</t>
    </rPh>
    <phoneticPr fontId="1"/>
  </si>
  <si>
    <t>0895－85－0078</t>
  </si>
  <si>
    <t>0895－85－0090</t>
  </si>
  <si>
    <t>3703</t>
  </si>
  <si>
    <t>４１１０</t>
  </si>
  <si>
    <t>南宇和郡愛南町御荘平城３７８７番地</t>
    <rPh sb="15" eb="17">
      <t>バンチ</t>
    </rPh>
    <phoneticPr fontId="1"/>
  </si>
  <si>
    <t>0895－72－0231</t>
  </si>
  <si>
    <t>0895－72－2506</t>
  </si>
  <si>
    <t>4110</t>
  </si>
  <si>
    <t>４１３１</t>
  </si>
  <si>
    <t>南宇和郡愛南町城辺甲２７０７番地</t>
    <rPh sb="14" eb="16">
      <t>バンチ</t>
    </rPh>
    <phoneticPr fontId="1"/>
  </si>
  <si>
    <t>0895－72－0547</t>
  </si>
  <si>
    <t>0895－72－0530</t>
  </si>
  <si>
    <t>4131</t>
  </si>
  <si>
    <t>４４０８</t>
  </si>
  <si>
    <t>0895－84－2009</t>
  </si>
  <si>
    <t>0895－84－1235</t>
  </si>
  <si>
    <t>4408</t>
  </si>
  <si>
    <t>宇和島市文京町５番１号</t>
    <rPh sb="0" eb="4">
      <t>ウワジマシ</t>
    </rPh>
    <rPh sb="4" eb="7">
      <t>ブンキョウチョウ</t>
    </rPh>
    <rPh sb="8" eb="9">
      <t>バン</t>
    </rPh>
    <rPh sb="10" eb="11">
      <t>ゴウ</t>
    </rPh>
    <phoneticPr fontId="1"/>
  </si>
  <si>
    <t>0895－22－0262</t>
  </si>
  <si>
    <t>0895－23－7080</t>
  </si>
  <si>
    <t>0066</t>
  </si>
  <si>
    <t>７９０－００４３</t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</si>
  <si>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</si>
  <si>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</si>
  <si>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（生徒）</t>
    <rPh sb="1" eb="3">
      <t>セイト</t>
    </rPh>
    <phoneticPr fontId="2"/>
  </si>
  <si>
    <t>（大人）</t>
    <rPh sb="1" eb="3">
      <t>オトナ</t>
    </rPh>
    <phoneticPr fontId="2"/>
  </si>
  <si>
    <t>チーム</t>
    <phoneticPr fontId="2"/>
  </si>
  <si>
    <r>
      <t xml:space="preserve">備考
</t>
    </r>
    <r>
      <rPr>
        <sz val="9"/>
        <rFont val="ＭＳ ゴシック"/>
        <family val="3"/>
        <charset val="128"/>
      </rPr>
      <t>(学校名)</t>
    </r>
    <rPh sb="0" eb="2">
      <t>ビコウ</t>
    </rPh>
    <rPh sb="4" eb="7">
      <t>ガッコウメイ</t>
    </rPh>
    <phoneticPr fontId="2"/>
  </si>
  <si>
    <t>四国中央クラブ</t>
    <rPh sb="0" eb="2">
      <t>シコク</t>
    </rPh>
    <rPh sb="2" eb="4">
      <t>チュウオウ</t>
    </rPh>
    <phoneticPr fontId="1"/>
  </si>
  <si>
    <t>にぎたつ</t>
  </si>
  <si>
    <t>ＩＶＣ</t>
  </si>
  <si>
    <t>ＮＥＸＴ</t>
  </si>
  <si>
    <t>クラブ</t>
    <phoneticPr fontId="2"/>
  </si>
  <si>
    <t>書類が送れる
メールアドレス</t>
    <rPh sb="0" eb="2">
      <t>ショルイ</t>
    </rPh>
    <rPh sb="3" eb="4">
      <t>オク</t>
    </rPh>
    <phoneticPr fontId="2"/>
  </si>
  <si>
    <t>スマイル大洲</t>
    <rPh sb="4" eb="6">
      <t>オオズ</t>
    </rPh>
    <phoneticPr fontId="2"/>
  </si>
  <si>
    <t>７９９－０４２３</t>
  </si>
  <si>
    <t>余土クラブ</t>
    <rPh sb="0" eb="2">
      <t>ヨド</t>
    </rPh>
    <phoneticPr fontId="2"/>
  </si>
  <si>
    <t>たきはまＶＣ</t>
  </si>
  <si>
    <t>八幡浜</t>
    <rPh sb="0" eb="3">
      <t>ヤワタハマ</t>
    </rPh>
    <phoneticPr fontId="2"/>
  </si>
  <si>
    <t>SEEDS 男子</t>
  </si>
  <si>
    <t>SEEDS 女子</t>
  </si>
  <si>
    <t>新居浜ｸﾗﾌﾞﾕｰｽ</t>
  </si>
  <si>
    <t>７９２－０８９３</t>
  </si>
  <si>
    <t>７９２－０８８２</t>
  </si>
  <si>
    <t>７９１－８０１１</t>
  </si>
  <si>
    <t>７９９－３３１２</t>
  </si>
  <si>
    <t>７９５－００６１</t>
  </si>
  <si>
    <t>７９９－２６５３</t>
  </si>
  <si>
    <t>７９８－０００２</t>
  </si>
  <si>
    <t>７９２－００３５</t>
  </si>
  <si>
    <t>新居浜市又野２－４－４６</t>
    <rPh sb="0" eb="4">
      <t>ニイハマシ</t>
    </rPh>
    <rPh sb="4" eb="6">
      <t>マタノ</t>
    </rPh>
    <phoneticPr fontId="1"/>
  </si>
  <si>
    <t>松山市吉藤５－１８－２７</t>
  </si>
  <si>
    <t>大洲市徳森１７５０－６</t>
    <rPh sb="0" eb="3">
      <t>オオズシ</t>
    </rPh>
    <rPh sb="3" eb="5">
      <t>トクモリ</t>
    </rPh>
    <phoneticPr fontId="2"/>
  </si>
  <si>
    <t>新居浜市多喜浜４－４－１２５</t>
  </si>
  <si>
    <t>松山市権現町甲１３３</t>
  </si>
  <si>
    <t>松山市北条辻３６７－２</t>
  </si>
  <si>
    <t>四国中央市具定町７７－７</t>
  </si>
  <si>
    <t>新居浜市西の土居町２－１４－８</t>
  </si>
  <si>
    <t>四国中央市中之庄町７７６－６</t>
    <rPh sb="0" eb="5">
      <t>シコクチュウオウシ</t>
    </rPh>
    <rPh sb="5" eb="8">
      <t>ナカノショウ</t>
    </rPh>
    <rPh sb="8" eb="9">
      <t>チョウ</t>
    </rPh>
    <phoneticPr fontId="1"/>
  </si>
  <si>
    <t>近畿ｸﾗﾌﾞ男子</t>
    <rPh sb="6" eb="8">
      <t>ダンシ</t>
    </rPh>
    <phoneticPr fontId="1"/>
  </si>
  <si>
    <t>近畿ｸﾗﾌﾞ女子</t>
    <rPh sb="6" eb="8">
      <t>ジョシ</t>
    </rPh>
    <phoneticPr fontId="1"/>
  </si>
  <si>
    <t>Ｕ15近畿クラブスフィーダ ＥＨＩＭＥ 男子</t>
    <rPh sb="20" eb="22">
      <t>ダンシ</t>
    </rPh>
    <phoneticPr fontId="1"/>
  </si>
  <si>
    <t>Ｕ15近畿クラブスフィーダ ＥＨＩＭＥ 女子</t>
    <rPh sb="20" eb="22">
      <t>ジョシ</t>
    </rPh>
    <phoneticPr fontId="1"/>
  </si>
  <si>
    <t>四国中央ｸﾗﾌﾞ</t>
    <rPh sb="0" eb="2">
      <t>シコク</t>
    </rPh>
    <rPh sb="2" eb="4">
      <t>チュウオウ</t>
    </rPh>
    <phoneticPr fontId="1"/>
  </si>
  <si>
    <t>Ｙ’ｓバレーボールクラブ</t>
  </si>
  <si>
    <t>Y’sﾊﾞﾚｰﾎﾞｰﾙｸﾗﾌﾞ</t>
  </si>
  <si>
    <t>松山市土居田町３４７－２</t>
  </si>
  <si>
    <t>７９９－０７２１</t>
  </si>
  <si>
    <t>s_hino@ehimeva.com</t>
    <phoneticPr fontId="2"/>
  </si>
  <si>
    <t>FLY HIGH</t>
  </si>
  <si>
    <t>ＳＩＲＩＵＳ</t>
  </si>
  <si>
    <t>新居浜市南小松原町１１－２</t>
  </si>
  <si>
    <t>監督氏名</t>
    <rPh sb="0" eb="2">
      <t>カントク</t>
    </rPh>
    <rPh sb="2" eb="4">
      <t>シメイ</t>
    </rPh>
    <phoneticPr fontId="2"/>
  </si>
  <si>
    <t>緊急連絡先</t>
    <rPh sb="0" eb="2">
      <t>キンキュウ</t>
    </rPh>
    <rPh sb="2" eb="5">
      <t>レンラクサキ</t>
    </rPh>
    <phoneticPr fontId="2"/>
  </si>
  <si>
    <t>電話</t>
    <rPh sb="0" eb="2">
      <t>デンワ</t>
    </rPh>
    <phoneticPr fontId="2"/>
  </si>
  <si>
    <t>マネージャーＩＤ</t>
  </si>
  <si>
    <t>松山　次郎</t>
    <rPh sb="0" eb="2">
      <t>マツヤマ</t>
    </rPh>
    <rPh sb="3" eb="5">
      <t>ジロウ</t>
    </rPh>
    <phoneticPr fontId="2"/>
  </si>
  <si>
    <t>No</t>
    <phoneticPr fontId="2"/>
  </si>
  <si>
    <t>s_hino@ehimeva.com</t>
  </si>
  <si>
    <t>000456543</t>
  </si>
  <si>
    <t>000765389</t>
  </si>
  <si>
    <t>競技者
番　号</t>
    <rPh sb="0" eb="3">
      <t>キョウギシャ</t>
    </rPh>
    <rPh sb="4" eb="5">
      <t>バン</t>
    </rPh>
    <rPh sb="6" eb="7">
      <t>ゴウ</t>
    </rPh>
    <phoneticPr fontId="2"/>
  </si>
  <si>
    <r>
      <rPr>
        <b/>
        <u/>
        <sz val="9"/>
        <rFont val="ＭＳ ゴシック"/>
        <family val="3"/>
        <charset val="128"/>
      </rPr>
      <t>全チーム</t>
    </r>
    <r>
      <rPr>
        <sz val="9"/>
        <rFont val="ＭＳ ゴシック"/>
        <family val="3"/>
        <charset val="128"/>
      </rPr>
      <t xml:space="preserve">
日本協会登録ＩＤ
</t>
    </r>
    <r>
      <rPr>
        <b/>
        <sz val="9"/>
        <rFont val="ＭＳ ゴシック"/>
        <family val="3"/>
        <charset val="128"/>
      </rPr>
      <t>（監督かコーチに必要）</t>
    </r>
    <rPh sb="0" eb="1">
      <t>ゼン</t>
    </rPh>
    <rPh sb="5" eb="7">
      <t>ニホン</t>
    </rPh>
    <rPh sb="7" eb="9">
      <t>キョウカイ</t>
    </rPh>
    <rPh sb="9" eb="11">
      <t>トウロク</t>
    </rPh>
    <phoneticPr fontId="2"/>
  </si>
  <si>
    <r>
      <rPr>
        <b/>
        <u/>
        <sz val="9"/>
        <rFont val="ＭＳ ゴシック"/>
        <family val="3"/>
        <charset val="128"/>
      </rPr>
      <t>クラブチームのみ</t>
    </r>
    <r>
      <rPr>
        <sz val="9"/>
        <rFont val="ＭＳ ゴシック"/>
        <family val="3"/>
        <charset val="128"/>
      </rPr>
      <t xml:space="preserve">
Ｊスポ資格番号
</t>
    </r>
    <r>
      <rPr>
        <b/>
        <sz val="9"/>
        <rFont val="ＭＳ ゴシック"/>
        <family val="3"/>
        <charset val="128"/>
      </rPr>
      <t>（監督かコーチに必要）</t>
    </r>
    <phoneticPr fontId="2"/>
  </si>
  <si>
    <t>最高
到達点</t>
    <rPh sb="0" eb="2">
      <t>サイコウ</t>
    </rPh>
    <rPh sb="3" eb="5">
      <t>トウタツ</t>
    </rPh>
    <rPh sb="5" eb="6">
      <t>テン</t>
    </rPh>
    <phoneticPr fontId="2"/>
  </si>
  <si>
    <t>JVA012345681</t>
  </si>
  <si>
    <t>JVA012345682</t>
  </si>
  <si>
    <t>JVA012345683</t>
  </si>
  <si>
    <t>JVA012345684</t>
  </si>
  <si>
    <t>JVA012345685</t>
  </si>
  <si>
    <t>JVA012345686</t>
  </si>
  <si>
    <t>JVA012345687</t>
  </si>
  <si>
    <t>JVA012345688</t>
  </si>
  <si>
    <t>T10218884</t>
  </si>
  <si>
    <t>T10214657</t>
  </si>
  <si>
    <t>T10262016</t>
  </si>
  <si>
    <t>T10355664</t>
  </si>
  <si>
    <t>T10209578</t>
  </si>
  <si>
    <t>T10262443</t>
  </si>
  <si>
    <t>T10262436</t>
  </si>
  <si>
    <t>T10261675</t>
  </si>
  <si>
    <t>T10228876</t>
  </si>
  <si>
    <t>T10475492</t>
  </si>
  <si>
    <t>T10533192</t>
  </si>
  <si>
    <t>T10260692</t>
  </si>
  <si>
    <t>T10472217</t>
  </si>
  <si>
    <t>T10533161</t>
  </si>
  <si>
    <t>T10333174</t>
  </si>
  <si>
    <t>T10333273</t>
  </si>
  <si>
    <t>T10230466</t>
  </si>
  <si>
    <t>T10259351</t>
  </si>
  <si>
    <t>T10247884</t>
  </si>
  <si>
    <t>T10245422</t>
  </si>
  <si>
    <t>T10245828</t>
  </si>
  <si>
    <t>T10245453</t>
  </si>
  <si>
    <t>T10262221</t>
  </si>
  <si>
    <t>T10315798</t>
  </si>
  <si>
    <t>T10221655</t>
  </si>
  <si>
    <t>T10197080</t>
  </si>
  <si>
    <t>T10249857</t>
  </si>
  <si>
    <t>T10148006</t>
  </si>
  <si>
    <t>T10431948</t>
  </si>
  <si>
    <t>T10133255</t>
  </si>
  <si>
    <t>T10133149</t>
  </si>
  <si>
    <t>T10099834</t>
  </si>
  <si>
    <t>T10183410</t>
  </si>
  <si>
    <t>T10171660</t>
  </si>
  <si>
    <t>T10175361</t>
  </si>
  <si>
    <t>T10090688</t>
  </si>
  <si>
    <t>T10090893</t>
  </si>
  <si>
    <t>T10463284</t>
  </si>
  <si>
    <t>T10149034</t>
  </si>
  <si>
    <t>T10149669</t>
  </si>
  <si>
    <t>T10011850</t>
  </si>
  <si>
    <t>T10174579</t>
  </si>
  <si>
    <t>T10189627</t>
  </si>
  <si>
    <t>T10185087</t>
  </si>
  <si>
    <t>T10554685</t>
  </si>
  <si>
    <t>T10160626</t>
  </si>
  <si>
    <t>T10207185</t>
  </si>
  <si>
    <t>T10167601</t>
  </si>
  <si>
    <t>T10226155</t>
  </si>
  <si>
    <t>T10121245</t>
  </si>
  <si>
    <t>T10230916</t>
  </si>
  <si>
    <t>T10197721</t>
  </si>
  <si>
    <t>T10112571</t>
  </si>
  <si>
    <t>T10231876</t>
  </si>
  <si>
    <t>T10218808</t>
  </si>
  <si>
    <t>T10218778</t>
  </si>
  <si>
    <t>T10230008</t>
  </si>
  <si>
    <t>T10229668</t>
  </si>
  <si>
    <t>T10188941</t>
  </si>
  <si>
    <t>T10099186</t>
  </si>
  <si>
    <t>T10216255</t>
  </si>
  <si>
    <t>T10217269</t>
  </si>
  <si>
    <t>T10186732</t>
  </si>
  <si>
    <t>T10185032</t>
  </si>
  <si>
    <t>T10210192</t>
  </si>
  <si>
    <t>T10184813</t>
  </si>
  <si>
    <t>T10159231</t>
  </si>
  <si>
    <t>T10162965</t>
  </si>
  <si>
    <t>T10065167</t>
  </si>
  <si>
    <t>T10257760</t>
  </si>
  <si>
    <t>T10173060</t>
  </si>
  <si>
    <t>T10212929</t>
  </si>
  <si>
    <t>T10109632</t>
  </si>
  <si>
    <t>T10141199</t>
  </si>
  <si>
    <t>T10168417</t>
  </si>
  <si>
    <t>T10374573</t>
  </si>
  <si>
    <t>T10181867</t>
  </si>
  <si>
    <t>T10189528</t>
  </si>
  <si>
    <t>T10233351</t>
  </si>
  <si>
    <t>T10222089</t>
  </si>
  <si>
    <t>T10183816</t>
  </si>
  <si>
    <t>T10186510</t>
  </si>
  <si>
    <t>T10113462</t>
  </si>
  <si>
    <t>T10113509</t>
  </si>
  <si>
    <t>T10152492</t>
  </si>
  <si>
    <t>T10540343</t>
  </si>
  <si>
    <t>T10654279</t>
  </si>
  <si>
    <t>T10149058</t>
  </si>
  <si>
    <t>T10259511</t>
  </si>
  <si>
    <t>T10187272</t>
  </si>
  <si>
    <t>T10319819</t>
  </si>
  <si>
    <t>T10391570</t>
  </si>
  <si>
    <t>T10253021</t>
  </si>
  <si>
    <t>T10563434</t>
  </si>
  <si>
    <t>T10235805</t>
  </si>
  <si>
    <t>T10184073</t>
  </si>
  <si>
    <t>T10178034</t>
  </si>
  <si>
    <t>T10259061</t>
  </si>
  <si>
    <t>T10431801</t>
  </si>
  <si>
    <t>T10153901</t>
  </si>
  <si>
    <t>T10177556</t>
  </si>
  <si>
    <t>T10254561</t>
  </si>
  <si>
    <t>T10243596</t>
  </si>
  <si>
    <t>T10244555</t>
  </si>
  <si>
    <t>T10192856</t>
  </si>
  <si>
    <t>T10259306</t>
  </si>
  <si>
    <t>T10260210</t>
  </si>
  <si>
    <t>T10259139</t>
  </si>
  <si>
    <t>T10255988</t>
  </si>
  <si>
    <t>T10196588</t>
  </si>
  <si>
    <t>T10163467</t>
  </si>
  <si>
    <t>T10591178</t>
  </si>
  <si>
    <t>T10628430</t>
  </si>
  <si>
    <t>T10606209</t>
  </si>
  <si>
    <t>T10637555</t>
  </si>
  <si>
    <t>T10651117</t>
  </si>
  <si>
    <t>天神クラブ</t>
    <rPh sb="0" eb="2">
      <t>テンジン</t>
    </rPh>
    <phoneticPr fontId="1"/>
  </si>
  <si>
    <t>T10615102</t>
  </si>
  <si>
    <t>T10644553</t>
  </si>
  <si>
    <t>VORTEX今治女子</t>
    <rPh sb="6" eb="8">
      <t>イマバリ</t>
    </rPh>
    <rPh sb="8" eb="10">
      <t>ジョシ</t>
    </rPh>
    <phoneticPr fontId="1"/>
  </si>
  <si>
    <t>T10627723</t>
  </si>
  <si>
    <t>T10607398</t>
  </si>
  <si>
    <t>T10629659</t>
  </si>
  <si>
    <t>T10609156</t>
  </si>
  <si>
    <t>乱Jr.VBC</t>
  </si>
  <si>
    <t>T10644560</t>
  </si>
  <si>
    <t>VORTEX今治男子</t>
    <rPh sb="6" eb="8">
      <t>イマバリ</t>
    </rPh>
    <rPh sb="8" eb="10">
      <t>ダンシ</t>
    </rPh>
    <phoneticPr fontId="1"/>
  </si>
  <si>
    <t>T10503225</t>
  </si>
  <si>
    <t>T10626252</t>
  </si>
  <si>
    <t>T10593189</t>
  </si>
  <si>
    <t>T10629642</t>
  </si>
  <si>
    <t>T10642177</t>
  </si>
  <si>
    <t>T10563113</t>
  </si>
  <si>
    <t>T10578292</t>
  </si>
  <si>
    <t>T10626269</t>
  </si>
  <si>
    <t>７９０－０９２５</t>
  </si>
  <si>
    <t>７９８－０００７</t>
  </si>
  <si>
    <t>宇和島市寿町２－５－１５</t>
  </si>
  <si>
    <t>７９９－１５１１</t>
  </si>
  <si>
    <t>今治市上徳甲４５４－２</t>
  </si>
  <si>
    <t>四国中央市土居町上野９２７－２</t>
  </si>
  <si>
    <t>宇和島市大浦甲１９５９</t>
    <rPh sb="0" eb="4">
      <t>ウワジマシ</t>
    </rPh>
    <rPh sb="4" eb="6">
      <t>オオウラ</t>
    </rPh>
    <rPh sb="6" eb="7">
      <t>コウ</t>
    </rPh>
    <phoneticPr fontId="1"/>
  </si>
  <si>
    <t>７９２－０８６３</t>
  </si>
  <si>
    <t>伊予市双海町串甲2530-1</t>
  </si>
  <si>
    <t>T10100028</t>
    <phoneticPr fontId="2"/>
  </si>
  <si>
    <t>T1043209</t>
    <phoneticPr fontId="2"/>
  </si>
  <si>
    <t>T10149393</t>
    <phoneticPr fontId="2"/>
  </si>
  <si>
    <t>T10150825</t>
    <phoneticPr fontId="2"/>
  </si>
  <si>
    <t>T10154151</t>
    <phoneticPr fontId="2"/>
  </si>
  <si>
    <t>T10158302</t>
    <phoneticPr fontId="2"/>
  </si>
  <si>
    <t>T10175323</t>
    <phoneticPr fontId="2"/>
  </si>
  <si>
    <t>T10177617</t>
    <phoneticPr fontId="2"/>
  </si>
  <si>
    <t>T10178188</t>
    <phoneticPr fontId="2"/>
  </si>
  <si>
    <t>T10181799</t>
    <phoneticPr fontId="2"/>
  </si>
  <si>
    <t>T10184158</t>
    <phoneticPr fontId="2"/>
  </si>
  <si>
    <t>T10188750</t>
    <phoneticPr fontId="2"/>
  </si>
  <si>
    <t>T10197608</t>
    <phoneticPr fontId="2"/>
  </si>
  <si>
    <t>T10231968</t>
    <phoneticPr fontId="2"/>
  </si>
  <si>
    <t>T10248355</t>
    <phoneticPr fontId="2"/>
  </si>
  <si>
    <t>T10258897</t>
    <phoneticPr fontId="2"/>
  </si>
  <si>
    <t>T10261224</t>
    <phoneticPr fontId="2"/>
  </si>
  <si>
    <t>T10316313</t>
    <phoneticPr fontId="2"/>
  </si>
  <si>
    <t>T10409381</t>
    <phoneticPr fontId="2"/>
  </si>
  <si>
    <t>T10001776</t>
    <phoneticPr fontId="2"/>
  </si>
  <si>
    <t>T10160244</t>
    <phoneticPr fontId="2"/>
  </si>
  <si>
    <t>T10269886</t>
    <phoneticPr fontId="2"/>
  </si>
  <si>
    <t>T10355367</t>
    <phoneticPr fontId="2"/>
  </si>
  <si>
    <t>クラブ東予</t>
  </si>
  <si>
    <t>７９９－０１１２</t>
    <phoneticPr fontId="2"/>
  </si>
  <si>
    <t>四国中央市金生町山田井乙２４－１６</t>
  </si>
  <si>
    <t>ＮＯＡ</t>
  </si>
  <si>
    <t>東温ルミナス</t>
    <rPh sb="0" eb="2">
      <t>トウオン</t>
    </rPh>
    <phoneticPr fontId="2"/>
  </si>
  <si>
    <t>松山市久万ノ台１５５６－８－１０１号</t>
    <rPh sb="0" eb="3">
      <t>マツヤマシ</t>
    </rPh>
    <rPh sb="3" eb="5">
      <t>クマ</t>
    </rPh>
    <rPh sb="6" eb="7">
      <t>ダイ</t>
    </rPh>
    <rPh sb="17" eb="18">
      <t>ゴウ</t>
    </rPh>
    <phoneticPr fontId="1"/>
  </si>
  <si>
    <t>東温市樋口２４０</t>
    <rPh sb="0" eb="3">
      <t>トウオンシ</t>
    </rPh>
    <rPh sb="3" eb="5">
      <t>ヒグチ</t>
    </rPh>
    <phoneticPr fontId="1"/>
  </si>
  <si>
    <t>７９１－８０１６</t>
    <phoneticPr fontId="2"/>
  </si>
  <si>
    <t>７９１－０２０２</t>
    <phoneticPr fontId="2"/>
  </si>
  <si>
    <t>吉田クラブＵ－１５</t>
    <rPh sb="0" eb="2">
      <t>ヨシダ</t>
    </rPh>
    <phoneticPr fontId="2"/>
  </si>
  <si>
    <t>吉田クラブU-15</t>
    <rPh sb="0" eb="2">
      <t>ヨシダ</t>
    </rPh>
    <phoneticPr fontId="2"/>
  </si>
  <si>
    <t>７９７－００１７</t>
    <phoneticPr fontId="2"/>
  </si>
  <si>
    <t>西予市宇和町卯之町ひまわり１番２０</t>
    <rPh sb="0" eb="3">
      <t>セイヨシ</t>
    </rPh>
    <rPh sb="3" eb="6">
      <t>ウワチョウ</t>
    </rPh>
    <rPh sb="6" eb="9">
      <t>ウノマチ</t>
    </rPh>
    <rPh sb="14" eb="15">
      <t>バン</t>
    </rPh>
    <phoneticPr fontId="1"/>
  </si>
  <si>
    <t>T10657546</t>
  </si>
  <si>
    <t>T10644492</t>
  </si>
  <si>
    <t>T10656778</t>
  </si>
  <si>
    <t>T10658918</t>
    <phoneticPr fontId="2"/>
  </si>
  <si>
    <t>JVA012345678</t>
  </si>
  <si>
    <t>JVA012345679</t>
  </si>
  <si>
    <t>JVA012345680</t>
  </si>
  <si>
    <t>JVA012345689</t>
  </si>
  <si>
    <t>推薦</t>
    <rPh sb="0" eb="2">
      <t>スイセン</t>
    </rPh>
    <phoneticPr fontId="2"/>
  </si>
  <si>
    <t>年</t>
  </si>
  <si>
    <t>cm</t>
  </si>
  <si>
    <r>
      <t>※　ＪＯＣカップ愛媛県選抜チーム推薦選手には</t>
    </r>
    <r>
      <rPr>
        <b/>
        <sz val="14"/>
        <rFont val="ＭＳ ゴシック"/>
        <family val="3"/>
        <charset val="128"/>
      </rPr>
      <t>【推薦</t>
    </r>
    <r>
      <rPr>
        <b/>
        <sz val="14"/>
        <color indexed="8"/>
        <rFont val="ＭＳ ゴシック"/>
        <family val="3"/>
        <charset val="128"/>
      </rPr>
      <t>】の欄に</t>
    </r>
    <r>
      <rPr>
        <b/>
        <sz val="14"/>
        <rFont val="ＭＳ ゴシック"/>
        <family val="3"/>
        <charset val="128"/>
      </rPr>
      <t>【○】</t>
    </r>
    <r>
      <rPr>
        <sz val="11"/>
        <rFont val="ＭＳ ゴシック"/>
        <family val="3"/>
        <charset val="128"/>
      </rPr>
      <t>をつけてください。</t>
    </r>
    <rPh sb="8" eb="11">
      <t>エヒメケン</t>
    </rPh>
    <rPh sb="11" eb="13">
      <t>センバツ</t>
    </rPh>
    <rPh sb="16" eb="18">
      <t>スイセン</t>
    </rPh>
    <rPh sb="18" eb="20">
      <t>センシュ</t>
    </rPh>
    <rPh sb="23" eb="25">
      <t>スイセン</t>
    </rPh>
    <rPh sb="27" eb="28">
      <t>ラン</t>
    </rPh>
    <phoneticPr fontId="2"/>
  </si>
  <si>
    <t>JVA012345676</t>
  </si>
  <si>
    <t>JVA012345677</t>
  </si>
  <si>
    <t>JVA012345690</t>
  </si>
  <si>
    <t>松山　太郎</t>
    <rPh sb="0" eb="2">
      <t>マツヤマ</t>
    </rPh>
    <phoneticPr fontId="2"/>
  </si>
  <si>
    <t>２０２６年度　愛媛県中学生バレーボール新人大会　参加申込書</t>
  </si>
  <si>
    <t>２０２６年度　愛媛県中学生バレーボール新人大会　参加申込書</t>
    <phoneticPr fontId="2"/>
  </si>
  <si>
    <t>T10663974</t>
  </si>
  <si>
    <t>葵クラブ</t>
    <rPh sb="0" eb="1">
      <t>アオイ</t>
    </rPh>
    <phoneticPr fontId="2"/>
  </si>
  <si>
    <t>７９３－００４２</t>
    <phoneticPr fontId="2"/>
  </si>
  <si>
    <t>西条市喜多川２５６番地３</t>
    <rPh sb="0" eb="3">
      <t>サイジョウシ</t>
    </rPh>
    <phoneticPr fontId="1"/>
  </si>
  <si>
    <t>松山市鷹子町１１７４ー３２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</si>
</sst>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2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24"/>
      <name val="ＭＳ ゴシック"/>
      <family val="3"/>
      <charset val="128"/>
    </font>
    <font>
      <sz val="20"/>
      <name val="ＭＳ Ｐゴシック"/>
      <family val="3"/>
      <charset val="128"/>
    </font>
    <font>
      <sz val="8"/>
      <name val="ＭＳ ゴシック"/>
      <family val="3"/>
      <charset val="128"/>
    </font>
    <font>
      <sz val="26"/>
      <name val="ＭＳ ゴシック"/>
      <family val="3"/>
      <charset val="128"/>
    </font>
    <font>
      <sz val="18"/>
      <name val="ＭＳ ゴシック"/>
      <family val="3"/>
      <charset val="128"/>
    </font>
    <font>
      <sz val="26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5" fillId="0" borderId="0" xfId="0" applyFont="1" applyAlignment="1">
      <alignment vertical="top" textRotation="255" wrapText="1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8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13" fillId="0" borderId="1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1" fillId="0" borderId="0" xfId="1" applyAlignment="1">
      <alignment vertical="center"/>
    </xf>
    <xf numFmtId="0" fontId="15" fillId="0" borderId="15" xfId="1" applyFont="1" applyBorder="1" applyAlignment="1">
      <alignment vertical="center"/>
    </xf>
    <xf numFmtId="0" fontId="1" fillId="0" borderId="0" xfId="1" applyAlignment="1">
      <alignment horizontal="center" vertical="center"/>
    </xf>
    <xf numFmtId="0" fontId="17" fillId="0" borderId="17" xfId="1" applyFont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13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12" fillId="0" borderId="20" xfId="1" applyFont="1" applyBorder="1" applyAlignment="1">
      <alignment horizontal="center" vertical="center" shrinkToFit="1"/>
    </xf>
    <xf numFmtId="0" fontId="12" fillId="0" borderId="22" xfId="1" applyFont="1" applyBorder="1" applyAlignment="1">
      <alignment horizontal="center" vertical="center" shrinkToFit="1"/>
    </xf>
    <xf numFmtId="0" fontId="16" fillId="0" borderId="16" xfId="1" applyFont="1" applyBorder="1" applyAlignment="1">
      <alignment horizontal="center" vertical="center" shrinkToFit="1"/>
    </xf>
    <xf numFmtId="0" fontId="18" fillId="0" borderId="17" xfId="1" applyFont="1" applyBorder="1" applyAlignment="1">
      <alignment horizontal="center" vertical="center" shrinkToFit="1"/>
    </xf>
    <xf numFmtId="0" fontId="12" fillId="0" borderId="18" xfId="1" applyFont="1" applyBorder="1" applyAlignment="1">
      <alignment horizontal="center" vertical="center" shrinkToFit="1"/>
    </xf>
    <xf numFmtId="0" fontId="12" fillId="0" borderId="19" xfId="1" applyFont="1" applyBorder="1" applyAlignment="1">
      <alignment horizontal="center" vertical="center" shrinkToFit="1"/>
    </xf>
    <xf numFmtId="0" fontId="12" fillId="0" borderId="21" xfId="1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10" fillId="0" borderId="8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49" fontId="3" fillId="0" borderId="12" xfId="0" applyNumberFormat="1" applyFont="1" applyBorder="1" applyAlignment="1" applyProtection="1">
      <alignment horizontal="center" vertical="center" shrinkToFit="1"/>
      <protection locked="0"/>
    </xf>
    <xf numFmtId="0" fontId="3" fillId="0" borderId="23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3" fillId="0" borderId="0" xfId="0" applyFont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shrinkToFi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13" fillId="0" borderId="11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3" fillId="0" borderId="2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3" fillId="0" borderId="0" xfId="0" applyFont="1" applyAlignment="1">
      <alignment shrinkToFit="1"/>
    </xf>
    <xf numFmtId="0" fontId="13" fillId="0" borderId="13" xfId="0" applyFont="1" applyBorder="1" applyAlignment="1">
      <alignment vertical="center" wrapText="1" shrinkToFit="1"/>
    </xf>
    <xf numFmtId="0" fontId="3" fillId="0" borderId="5" xfId="0" applyFont="1" applyBorder="1" applyAlignment="1">
      <alignment horizontal="center" shrinkToFit="1"/>
    </xf>
    <xf numFmtId="0" fontId="13" fillId="0" borderId="28" xfId="0" applyFont="1" applyBorder="1" applyAlignment="1">
      <alignment horizontal="center" vertical="center" shrinkToFit="1"/>
    </xf>
    <xf numFmtId="0" fontId="13" fillId="0" borderId="29" xfId="0" applyFont="1" applyBorder="1" applyAlignment="1">
      <alignment vertical="center" shrinkToFit="1"/>
    </xf>
    <xf numFmtId="0" fontId="13" fillId="0" borderId="30" xfId="0" applyFont="1" applyBorder="1" applyAlignment="1">
      <alignment vertical="center" wrapText="1" shrinkToFit="1"/>
    </xf>
    <xf numFmtId="0" fontId="10" fillId="0" borderId="0" xfId="1" applyFont="1" applyAlignment="1">
      <alignment horizontal="center" vertical="center" shrinkToFit="1"/>
    </xf>
    <xf numFmtId="0" fontId="10" fillId="0" borderId="0" xfId="1" applyFont="1" applyAlignment="1">
      <alignment horizontal="center" vertical="center" wrapText="1" shrinkToFit="1"/>
    </xf>
    <xf numFmtId="0" fontId="3" fillId="0" borderId="16" xfId="1" applyFont="1" applyBorder="1" applyAlignment="1">
      <alignment horizontal="center" vertical="center" wrapText="1" shrinkToFit="1"/>
    </xf>
    <xf numFmtId="0" fontId="3" fillId="0" borderId="24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3" borderId="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 textRotation="255" shrinkToFi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3" fillId="0" borderId="12" xfId="0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19" fillId="0" borderId="0" xfId="0" applyFont="1" applyProtection="1">
      <alignment vertical="center"/>
      <protection locked="0"/>
    </xf>
    <xf numFmtId="0" fontId="3" fillId="0" borderId="2" xfId="0" applyFont="1" applyBorder="1" applyAlignment="1">
      <alignment horizontal="distributed" vertical="center" shrinkToFit="1"/>
    </xf>
    <xf numFmtId="0" fontId="3" fillId="0" borderId="3" xfId="0" applyFont="1" applyBorder="1" applyAlignment="1">
      <alignment horizontal="distributed" vertical="center" shrinkToFit="1"/>
    </xf>
    <xf numFmtId="0" fontId="3" fillId="0" borderId="10" xfId="0" applyFont="1" applyBorder="1" applyAlignment="1">
      <alignment horizontal="distributed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0" fontId="3" fillId="0" borderId="1" xfId="0" applyFont="1" applyBorder="1" applyAlignment="1">
      <alignment horizontal="distributed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5" xfId="0" applyFont="1" applyBorder="1" applyAlignment="1">
      <alignment horizontal="distributed" vertical="center" shrinkToFit="1"/>
    </xf>
    <xf numFmtId="0" fontId="3" fillId="0" borderId="6" xfId="0" applyFont="1" applyBorder="1" applyAlignment="1">
      <alignment horizontal="distributed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distributed" vertical="center" wrapText="1" shrinkToFit="1"/>
    </xf>
    <xf numFmtId="0" fontId="6" fillId="0" borderId="4" xfId="0" applyFont="1" applyBorder="1" applyAlignment="1">
      <alignment horizontal="distributed" vertical="center" wrapText="1" shrinkToFit="1"/>
    </xf>
    <xf numFmtId="0" fontId="6" fillId="0" borderId="1" xfId="0" applyFont="1" applyBorder="1" applyAlignment="1">
      <alignment horizontal="distributed" vertical="center" wrapText="1" shrinkToFit="1"/>
    </xf>
    <xf numFmtId="0" fontId="3" fillId="0" borderId="9" xfId="0" applyFont="1" applyBorder="1" applyAlignment="1">
      <alignment horizontal="distributed" vertical="center" wrapText="1" shrinkToFit="1"/>
    </xf>
    <xf numFmtId="0" fontId="3" fillId="0" borderId="4" xfId="0" applyFont="1" applyBorder="1" applyAlignment="1">
      <alignment horizontal="distributed" vertical="center" wrapText="1" shrinkToFit="1"/>
    </xf>
    <xf numFmtId="0" fontId="3" fillId="0" borderId="1" xfId="0" applyFont="1" applyBorder="1" applyAlignment="1">
      <alignment horizontal="distributed" vertical="center" wrapText="1" shrinkToFit="1"/>
    </xf>
    <xf numFmtId="49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8" xfId="0" applyFont="1" applyBorder="1" applyAlignment="1">
      <alignment horizontal="center" vertical="center" wrapText="1" shrinkToFit="1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15" fillId="0" borderId="0" xfId="1" applyFont="1" applyAlignment="1">
      <alignment horizontal="left" vertical="center"/>
    </xf>
    <xf numFmtId="0" fontId="9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00FF"/>
      <color rgb="FFFF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4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4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1236553</xdr:colOff>
      <xdr:row>3</xdr:row>
      <xdr:rowOff>81642</xdr:rowOff>
    </xdr:from>
    <xdr:to>
      <xdr:col>11</xdr:col>
      <xdr:colOff>375898</xdr:colOff>
      <xdr:row>6</xdr:row>
      <xdr:rowOff>272143</xdr:rowOff>
    </xdr:to>
    <xdr:sp macro="" textlink="">
      <xdr:nvSpPr>
        <xdr:cNvPr id="2" name="下矢印 4">
          <a:extLst>
            <a:ext uri="{FF2B5EF4-FFF2-40B4-BE49-F238E27FC236}">
              <a16:creationId xmlns:a16="http://schemas.microsoft.com/office/drawing/2014/main" id="{1884D885-CA2B-4937-B607-0080873F9B4C}"/>
            </a:ext>
          </a:extLst>
        </xdr:cNvPr>
        <xdr:cNvSpPr/>
      </xdr:nvSpPr>
      <xdr:spPr>
        <a:xfrm>
          <a:off x="4722703" y="1558017"/>
          <a:ext cx="7387995" cy="1152526"/>
        </a:xfrm>
        <a:prstGeom prst="downArrow">
          <a:avLst>
            <a:gd name="adj1" fmla="val 51538"/>
            <a:gd name="adj2" fmla="val 50000"/>
          </a:avLst>
        </a:prstGeom>
        <a:solidFill>
          <a:srgbClr val="FF0000"/>
        </a:solidFill>
        <a:ln w="571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0</xdr:colOff>
      <xdr:row>2</xdr:row>
      <xdr:rowOff>516732</xdr:rowOff>
    </xdr:from>
    <xdr:to>
      <xdr:col>18</xdr:col>
      <xdr:colOff>95248</xdr:colOff>
      <xdr:row>5</xdr:row>
      <xdr:rowOff>83344</xdr:rowOff>
    </xdr:to>
    <xdr:sp macro="" textlink="">
      <xdr:nvSpPr>
        <xdr:cNvPr id="3" name="フレーム 2">
          <a:extLst>
            <a:ext uri="{FF2B5EF4-FFF2-40B4-BE49-F238E27FC236}">
              <a16:creationId xmlns:a16="http://schemas.microsoft.com/office/drawing/2014/main" id="{0AA1F1C1-6ECD-4D2D-8174-DBFF4B775456}"/>
            </a:ext>
          </a:extLst>
        </xdr:cNvPr>
        <xdr:cNvSpPr/>
      </xdr:nvSpPr>
      <xdr:spPr>
        <a:xfrm>
          <a:off x="17154525" y="1478757"/>
          <a:ext cx="819148" cy="557212"/>
        </a:xfrm>
        <a:prstGeom prst="frame">
          <a:avLst/>
        </a:prstGeom>
        <a:solidFill>
          <a:srgbClr val="FF0000"/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27498</xdr:colOff>
      <xdr:row>0</xdr:row>
      <xdr:rowOff>190412</xdr:rowOff>
    </xdr:from>
    <xdr:to>
      <xdr:col>49</xdr:col>
      <xdr:colOff>217714</xdr:colOff>
      <xdr:row>1</xdr:row>
      <xdr:rowOff>33342</xdr:rowOff>
    </xdr:to>
    <xdr:sp macro="" textlink="">
      <xdr:nvSpPr>
        <xdr:cNvPr id="4" name="右矢印 26">
          <a:extLst>
            <a:ext uri="{FF2B5EF4-FFF2-40B4-BE49-F238E27FC236}">
              <a16:creationId xmlns:a16="http://schemas.microsoft.com/office/drawing/2014/main" id="{2A9C7D1E-5B99-4E8B-A2C1-17D6016885CE}"/>
            </a:ext>
          </a:extLst>
        </xdr:cNvPr>
        <xdr:cNvSpPr/>
      </xdr:nvSpPr>
      <xdr:spPr>
        <a:xfrm>
          <a:off x="18163098" y="190412"/>
          <a:ext cx="7905466" cy="357280"/>
        </a:xfrm>
        <a:prstGeom prst="rightArrow">
          <a:avLst>
            <a:gd name="adj1" fmla="val 50000"/>
            <a:gd name="adj2" fmla="val 85484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41562</xdr:colOff>
      <xdr:row>1</xdr:row>
      <xdr:rowOff>461791</xdr:rowOff>
    </xdr:from>
    <xdr:to>
      <xdr:col>18</xdr:col>
      <xdr:colOff>53468</xdr:colOff>
      <xdr:row>2</xdr:row>
      <xdr:rowOff>421576</xdr:rowOff>
    </xdr:to>
    <xdr:sp macro="" textlink="">
      <xdr:nvSpPr>
        <xdr:cNvPr id="5" name="右矢印 54">
          <a:extLst>
            <a:ext uri="{FF2B5EF4-FFF2-40B4-BE49-F238E27FC236}">
              <a16:creationId xmlns:a16="http://schemas.microsoft.com/office/drawing/2014/main" id="{DD5A7A85-B004-4CCF-AFD3-31DA84F03A4A}"/>
            </a:ext>
          </a:extLst>
        </xdr:cNvPr>
        <xdr:cNvSpPr/>
      </xdr:nvSpPr>
      <xdr:spPr>
        <a:xfrm rot="5400000">
          <a:off x="17345972" y="826256"/>
          <a:ext cx="436035" cy="735806"/>
        </a:xfrm>
        <a:prstGeom prst="rightArrow">
          <a:avLst>
            <a:gd name="adj1" fmla="val 50000"/>
            <a:gd name="adj2" fmla="val 41298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235234</xdr:colOff>
      <xdr:row>0</xdr:row>
      <xdr:rowOff>158085</xdr:rowOff>
    </xdr:from>
    <xdr:to>
      <xdr:col>19</xdr:col>
      <xdr:colOff>83165</xdr:colOff>
      <xdr:row>1</xdr:row>
      <xdr:rowOff>409177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EF6F841-2AF5-4C72-8F49-0E4B38C77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60759" y="158085"/>
          <a:ext cx="4258006" cy="765442"/>
        </a:xfrm>
        <a:prstGeom prst="rect">
          <a:avLst/>
        </a:prstGeom>
      </xdr:spPr>
    </xdr:pic>
    <xdr:clientData/>
  </xdr:twoCellAnchor>
  <xdr:twoCellAnchor editAs="oneCell">
    <xdr:from>
      <xdr:col>14</xdr:col>
      <xdr:colOff>541263</xdr:colOff>
      <xdr:row>2</xdr:row>
      <xdr:rowOff>394154</xdr:rowOff>
    </xdr:from>
    <xdr:to>
      <xdr:col>17</xdr:col>
      <xdr:colOff>2988</xdr:colOff>
      <xdr:row>5</xdr:row>
      <xdr:rowOff>273595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2E362E4-3A37-4540-957C-23A7074E7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24013" y="1384754"/>
          <a:ext cx="2099515" cy="841466"/>
        </a:xfrm>
        <a:prstGeom prst="rect">
          <a:avLst/>
        </a:prstGeom>
      </xdr:spPr>
    </xdr:pic>
    <xdr:clientData/>
  </xdr:twoCellAnchor>
  <xdr:twoCellAnchor editAs="oneCell">
    <xdr:from>
      <xdr:col>2</xdr:col>
      <xdr:colOff>803728</xdr:colOff>
      <xdr:row>0</xdr:row>
      <xdr:rowOff>156935</xdr:rowOff>
    </xdr:from>
    <xdr:to>
      <xdr:col>13</xdr:col>
      <xdr:colOff>138004</xdr:colOff>
      <xdr:row>3</xdr:row>
      <xdr:rowOff>5120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7E1BE94-9D5B-4E2F-BCB5-6BD50A3B7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65853" y="156935"/>
          <a:ext cx="11297676" cy="132456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9</xdr:row>
      <xdr:rowOff>120650</xdr:rowOff>
    </xdr:from>
    <xdr:to>
      <xdr:col>3</xdr:col>
      <xdr:colOff>2002703</xdr:colOff>
      <xdr:row>10</xdr:row>
      <xdr:rowOff>399863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982CC4A-1B8B-42C8-A603-B086C30BD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62350" y="4016375"/>
          <a:ext cx="1926503" cy="764988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</xdr:row>
      <xdr:rowOff>120650</xdr:rowOff>
    </xdr:from>
    <xdr:to>
      <xdr:col>4</xdr:col>
      <xdr:colOff>2002703</xdr:colOff>
      <xdr:row>10</xdr:row>
      <xdr:rowOff>399863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D62793A-8C4C-4537-BB4C-861F16AA8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48350" y="4016375"/>
          <a:ext cx="1926503" cy="764988"/>
        </a:xfrm>
        <a:prstGeom prst="rect">
          <a:avLst/>
        </a:prstGeom>
      </xdr:spPr>
    </xdr:pic>
    <xdr:clientData/>
  </xdr:twoCellAnchor>
  <xdr:twoCellAnchor editAs="oneCell">
    <xdr:from>
      <xdr:col>3</xdr:col>
      <xdr:colOff>69850</xdr:colOff>
      <xdr:row>11</xdr:row>
      <xdr:rowOff>114300</xdr:rowOff>
    </xdr:from>
    <xdr:to>
      <xdr:col>3</xdr:col>
      <xdr:colOff>1996353</xdr:colOff>
      <xdr:row>12</xdr:row>
      <xdr:rowOff>393513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B12DC56-131F-4B91-8BF8-4A8352559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56000" y="4981575"/>
          <a:ext cx="1926503" cy="764988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11</xdr:row>
      <xdr:rowOff>114300</xdr:rowOff>
    </xdr:from>
    <xdr:to>
      <xdr:col>4</xdr:col>
      <xdr:colOff>2002703</xdr:colOff>
      <xdr:row>12</xdr:row>
      <xdr:rowOff>393513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F2DD3C6C-7861-4F70-B6C1-13503A68F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48350" y="4981575"/>
          <a:ext cx="1926503" cy="764988"/>
        </a:xfrm>
        <a:prstGeom prst="rect">
          <a:avLst/>
        </a:prstGeom>
      </xdr:spPr>
    </xdr:pic>
    <xdr:clientData/>
  </xdr:twoCellAnchor>
  <xdr:twoCellAnchor>
    <xdr:from>
      <xdr:col>3</xdr:col>
      <xdr:colOff>1031875</xdr:colOff>
      <xdr:row>15</xdr:row>
      <xdr:rowOff>95250</xdr:rowOff>
    </xdr:from>
    <xdr:to>
      <xdr:col>3</xdr:col>
      <xdr:colOff>1031875</xdr:colOff>
      <xdr:row>18</xdr:row>
      <xdr:rowOff>176400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D164575B-1C96-4338-B416-20E2532FEDD8}"/>
            </a:ext>
          </a:extLst>
        </xdr:cNvPr>
        <xdr:cNvCxnSpPr/>
      </xdr:nvCxnSpPr>
      <xdr:spPr>
        <a:xfrm flipH="1" flipV="1">
          <a:off x="4518025" y="6905625"/>
          <a:ext cx="0" cy="1538475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1095375</xdr:colOff>
      <xdr:row>15</xdr:row>
      <xdr:rowOff>95248</xdr:rowOff>
    </xdr:from>
    <xdr:to>
      <xdr:col>4</xdr:col>
      <xdr:colOff>1095375</xdr:colOff>
      <xdr:row>20</xdr:row>
      <xdr:rowOff>334623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A6B83883-1014-419C-985D-AB26D28A6B9F}"/>
            </a:ext>
          </a:extLst>
        </xdr:cNvPr>
        <xdr:cNvCxnSpPr/>
      </xdr:nvCxnSpPr>
      <xdr:spPr>
        <a:xfrm flipH="1" flipV="1">
          <a:off x="6867525" y="6905623"/>
          <a:ext cx="0" cy="2668250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1063625</xdr:colOff>
      <xdr:row>17</xdr:row>
      <xdr:rowOff>88450</xdr:rowOff>
    </xdr:from>
    <xdr:to>
      <xdr:col>4</xdr:col>
      <xdr:colOff>52838</xdr:colOff>
      <xdr:row>19</xdr:row>
      <xdr:rowOff>49161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38A67BF6-139C-45E7-B0E1-318E5B3DC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25750" y="7870375"/>
          <a:ext cx="2999238" cy="932261"/>
        </a:xfrm>
        <a:prstGeom prst="rect">
          <a:avLst/>
        </a:prstGeom>
      </xdr:spPr>
    </xdr:pic>
    <xdr:clientData/>
  </xdr:twoCellAnchor>
  <xdr:twoCellAnchor editAs="oneCell">
    <xdr:from>
      <xdr:col>3</xdr:col>
      <xdr:colOff>1825625</xdr:colOff>
      <xdr:row>19</xdr:row>
      <xdr:rowOff>104315</xdr:rowOff>
    </xdr:from>
    <xdr:to>
      <xdr:col>5</xdr:col>
      <xdr:colOff>51932</xdr:colOff>
      <xdr:row>22</xdr:row>
      <xdr:rowOff>66722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F4273315-E336-4728-982E-63EADFE34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311775" y="8857790"/>
          <a:ext cx="2798307" cy="1419732"/>
        </a:xfrm>
        <a:prstGeom prst="rect">
          <a:avLst/>
        </a:prstGeom>
      </xdr:spPr>
    </xdr:pic>
    <xdr:clientData/>
  </xdr:twoCellAnchor>
  <xdr:twoCellAnchor>
    <xdr:from>
      <xdr:col>10</xdr:col>
      <xdr:colOff>349250</xdr:colOff>
      <xdr:row>8</xdr:row>
      <xdr:rowOff>41259</xdr:rowOff>
    </xdr:from>
    <xdr:to>
      <xdr:col>10</xdr:col>
      <xdr:colOff>349250</xdr:colOff>
      <xdr:row>11</xdr:row>
      <xdr:rowOff>122409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BA5B3ADE-D718-44B5-81E3-7BDD41757833}"/>
            </a:ext>
          </a:extLst>
        </xdr:cNvPr>
        <xdr:cNvCxnSpPr/>
      </xdr:nvCxnSpPr>
      <xdr:spPr>
        <a:xfrm flipH="1">
          <a:off x="11426825" y="3451209"/>
          <a:ext cx="0" cy="1538475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696424</xdr:colOff>
      <xdr:row>10</xdr:row>
      <xdr:rowOff>47813</xdr:rowOff>
    </xdr:from>
    <xdr:to>
      <xdr:col>16</xdr:col>
      <xdr:colOff>696424</xdr:colOff>
      <xdr:row>11</xdr:row>
      <xdr:rowOff>90397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B4D03940-DB6F-4453-97C6-7125937D6471}"/>
            </a:ext>
          </a:extLst>
        </xdr:cNvPr>
        <xdr:cNvCxnSpPr>
          <a:cxnSpLocks/>
        </xdr:cNvCxnSpPr>
      </xdr:nvCxnSpPr>
      <xdr:spPr>
        <a:xfrm flipH="1">
          <a:off x="16393624" y="4429313"/>
          <a:ext cx="0" cy="528359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326571</xdr:colOff>
      <xdr:row>6</xdr:row>
      <xdr:rowOff>449037</xdr:rowOff>
    </xdr:from>
    <xdr:to>
      <xdr:col>11</xdr:col>
      <xdr:colOff>948363</xdr:colOff>
      <xdr:row>8</xdr:row>
      <xdr:rowOff>243582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9430D2AA-E114-4FF7-B79B-13A1D7E3D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175421" y="2887437"/>
          <a:ext cx="2507742" cy="766095"/>
        </a:xfrm>
        <a:prstGeom prst="rect">
          <a:avLst/>
        </a:prstGeom>
      </xdr:spPr>
    </xdr:pic>
    <xdr:clientData/>
  </xdr:twoCellAnchor>
  <xdr:twoCellAnchor editAs="oneCell">
    <xdr:from>
      <xdr:col>13</xdr:col>
      <xdr:colOff>433916</xdr:colOff>
      <xdr:row>8</xdr:row>
      <xdr:rowOff>285750</xdr:rowOff>
    </xdr:from>
    <xdr:to>
      <xdr:col>17</xdr:col>
      <xdr:colOff>130069</xdr:colOff>
      <xdr:row>10</xdr:row>
      <xdr:rowOff>80295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681AE715-1897-4E78-BA43-DD85E57D8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159441" y="3695700"/>
          <a:ext cx="3125153" cy="766095"/>
        </a:xfrm>
        <a:prstGeom prst="rect">
          <a:avLst/>
        </a:prstGeom>
      </xdr:spPr>
    </xdr:pic>
    <xdr:clientData/>
  </xdr:twoCellAnchor>
  <xdr:twoCellAnchor editAs="oneCell">
    <xdr:from>
      <xdr:col>50</xdr:col>
      <xdr:colOff>52161</xdr:colOff>
      <xdr:row>0</xdr:row>
      <xdr:rowOff>124732</xdr:rowOff>
    </xdr:from>
    <xdr:to>
      <xdr:col>82</xdr:col>
      <xdr:colOff>111799</xdr:colOff>
      <xdr:row>24</xdr:row>
      <xdr:rowOff>124732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F43157DF-E83F-4DA2-9561-D5F521A4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6160186" y="124732"/>
          <a:ext cx="8289238" cy="11182350"/>
        </a:xfrm>
        <a:prstGeom prst="rect">
          <a:avLst/>
        </a:prstGeom>
      </xdr:spPr>
    </xdr:pic>
    <xdr:clientData/>
  </xdr:twoCellAnchor>
  <xdr:twoCellAnchor>
    <xdr:from>
      <xdr:col>7</xdr:col>
      <xdr:colOff>217715</xdr:colOff>
      <xdr:row>8</xdr:row>
      <xdr:rowOff>54429</xdr:rowOff>
    </xdr:from>
    <xdr:to>
      <xdr:col>7</xdr:col>
      <xdr:colOff>217715</xdr:colOff>
      <xdr:row>11</xdr:row>
      <xdr:rowOff>135579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6066BAA4-FEED-465A-8603-93ECB13B6987}"/>
            </a:ext>
          </a:extLst>
        </xdr:cNvPr>
        <xdr:cNvCxnSpPr/>
      </xdr:nvCxnSpPr>
      <xdr:spPr>
        <a:xfrm flipH="1">
          <a:off x="9361715" y="3464379"/>
          <a:ext cx="0" cy="1538475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979714</xdr:colOff>
      <xdr:row>6</xdr:row>
      <xdr:rowOff>449037</xdr:rowOff>
    </xdr:from>
    <xdr:to>
      <xdr:col>9</xdr:col>
      <xdr:colOff>244565</xdr:colOff>
      <xdr:row>8</xdr:row>
      <xdr:rowOff>249679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618632FA-55A7-4007-9681-43F562F6D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751864" y="2887437"/>
          <a:ext cx="3341551" cy="772192"/>
        </a:xfrm>
        <a:prstGeom prst="rect">
          <a:avLst/>
        </a:prstGeom>
      </xdr:spPr>
    </xdr:pic>
    <xdr:clientData/>
  </xdr:twoCellAnchor>
  <xdr:twoCellAnchor editAs="oneCell">
    <xdr:from>
      <xdr:col>19</xdr:col>
      <xdr:colOff>149679</xdr:colOff>
      <xdr:row>0</xdr:row>
      <xdr:rowOff>925286</xdr:rowOff>
    </xdr:from>
    <xdr:to>
      <xdr:col>48</xdr:col>
      <xdr:colOff>22846</xdr:colOff>
      <xdr:row>1</xdr:row>
      <xdr:rowOff>431494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EE052E58-8E74-4FB0-A0AD-243DD4138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285279" y="515711"/>
          <a:ext cx="7331242" cy="430133"/>
        </a:xfrm>
        <a:prstGeom prst="rect">
          <a:avLst/>
        </a:prstGeom>
      </xdr:spPr>
    </xdr:pic>
    <xdr:clientData/>
  </xdr:twoCellAnchor>
  <xdr:twoCellAnchor>
    <xdr:from>
      <xdr:col>12</xdr:col>
      <xdr:colOff>402050</xdr:colOff>
      <xdr:row>12</xdr:row>
      <xdr:rowOff>104322</xdr:rowOff>
    </xdr:from>
    <xdr:to>
      <xdr:col>14</xdr:col>
      <xdr:colOff>184335</xdr:colOff>
      <xdr:row>15</xdr:row>
      <xdr:rowOff>55790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B8071AA7-3299-48B3-9490-D7E95A44FE89}"/>
            </a:ext>
          </a:extLst>
        </xdr:cNvPr>
        <xdr:cNvCxnSpPr/>
      </xdr:nvCxnSpPr>
      <xdr:spPr>
        <a:xfrm flipH="1" flipV="1">
          <a:off x="13467175" y="5501822"/>
          <a:ext cx="1084035" cy="1427843"/>
        </a:xfrm>
        <a:prstGeom prst="straightConnector1">
          <a:avLst/>
        </a:prstGeom>
        <a:ln w="381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429264</xdr:colOff>
      <xdr:row>12</xdr:row>
      <xdr:rowOff>77107</xdr:rowOff>
    </xdr:from>
    <xdr:to>
      <xdr:col>14</xdr:col>
      <xdr:colOff>184335</xdr:colOff>
      <xdr:row>15</xdr:row>
      <xdr:rowOff>63500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9533EF70-DE6D-4DEB-B740-62BF37C70F6A}"/>
            </a:ext>
          </a:extLst>
        </xdr:cNvPr>
        <xdr:cNvCxnSpPr/>
      </xdr:nvCxnSpPr>
      <xdr:spPr>
        <a:xfrm flipH="1" flipV="1">
          <a:off x="14145264" y="5474607"/>
          <a:ext cx="405946" cy="1462768"/>
        </a:xfrm>
        <a:prstGeom prst="straightConnector1">
          <a:avLst/>
        </a:prstGeom>
        <a:ln w="381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197942</xdr:colOff>
      <xdr:row>12</xdr:row>
      <xdr:rowOff>63500</xdr:rowOff>
    </xdr:from>
    <xdr:to>
      <xdr:col>14</xdr:col>
      <xdr:colOff>388442</xdr:colOff>
      <xdr:row>15</xdr:row>
      <xdr:rowOff>77109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3F2553A6-8BFD-4A44-A6B6-63D7C33C81AE}"/>
            </a:ext>
          </a:extLst>
        </xdr:cNvPr>
        <xdr:cNvCxnSpPr/>
      </xdr:nvCxnSpPr>
      <xdr:spPr>
        <a:xfrm flipV="1">
          <a:off x="14564817" y="5461000"/>
          <a:ext cx="190500" cy="1489984"/>
        </a:xfrm>
        <a:prstGeom prst="straightConnector1">
          <a:avLst/>
        </a:prstGeom>
        <a:ln w="381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571500</xdr:colOff>
      <xdr:row>15</xdr:row>
      <xdr:rowOff>6834</xdr:rowOff>
    </xdr:from>
    <xdr:to>
      <xdr:col>16</xdr:col>
      <xdr:colOff>359241</xdr:colOff>
      <xdr:row>16</xdr:row>
      <xdr:rowOff>127965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C152DC35-CCF4-4E64-B7E6-DB8352CB8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303125" y="6880709"/>
          <a:ext cx="3724741" cy="613256"/>
        </a:xfrm>
        <a:prstGeom prst="rect">
          <a:avLst/>
        </a:prstGeom>
      </xdr:spPr>
    </xdr:pic>
    <xdr:clientData/>
  </xdr:twoCellAnchor>
  <xdr:twoCellAnchor>
    <xdr:from>
      <xdr:col>38</xdr:col>
      <xdr:colOff>150040</xdr:colOff>
      <xdr:row>11</xdr:row>
      <xdr:rowOff>412750</xdr:rowOff>
    </xdr:from>
    <xdr:to>
      <xdr:col>40</xdr:col>
      <xdr:colOff>141290</xdr:colOff>
      <xdr:row>18</xdr:row>
      <xdr:rowOff>387916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4F3EA4B7-705C-4468-B20F-3D3C495D75CD}"/>
            </a:ext>
          </a:extLst>
        </xdr:cNvPr>
        <xdr:cNvCxnSpPr>
          <a:cxnSpLocks/>
        </xdr:cNvCxnSpPr>
      </xdr:nvCxnSpPr>
      <xdr:spPr>
        <a:xfrm flipV="1">
          <a:off x="23089415" y="5318125"/>
          <a:ext cx="499250" cy="3420041"/>
        </a:xfrm>
        <a:prstGeom prst="straightConnector1">
          <a:avLst/>
        </a:prstGeom>
        <a:ln w="38100">
          <a:solidFill>
            <a:srgbClr val="FF00FF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103190</xdr:colOff>
      <xdr:row>11</xdr:row>
      <xdr:rowOff>453572</xdr:rowOff>
    </xdr:from>
    <xdr:to>
      <xdr:col>37</xdr:col>
      <xdr:colOff>117342</xdr:colOff>
      <xdr:row>15</xdr:row>
      <xdr:rowOff>449830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F8B6039E-C2D3-498E-9B98-12FA68E6C1A1}"/>
            </a:ext>
          </a:extLst>
        </xdr:cNvPr>
        <xdr:cNvCxnSpPr>
          <a:cxnSpLocks/>
        </xdr:cNvCxnSpPr>
      </xdr:nvCxnSpPr>
      <xdr:spPr>
        <a:xfrm flipV="1">
          <a:off x="20502565" y="5358947"/>
          <a:ext cx="2300152" cy="1964758"/>
        </a:xfrm>
        <a:prstGeom prst="straightConnector1">
          <a:avLst/>
        </a:prstGeom>
        <a:ln w="38100">
          <a:solidFill>
            <a:srgbClr val="FF00FF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111125</xdr:colOff>
      <xdr:row>15</xdr:row>
      <xdr:rowOff>430608</xdr:rowOff>
    </xdr:from>
    <xdr:to>
      <xdr:col>35</xdr:col>
      <xdr:colOff>114031</xdr:colOff>
      <xdr:row>18</xdr:row>
      <xdr:rowOff>195575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41881E27-67BA-4156-A14D-97ADFC88C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8732500" y="7304483"/>
          <a:ext cx="3558906" cy="1241342"/>
        </a:xfrm>
        <a:prstGeom prst="rect">
          <a:avLst/>
        </a:prstGeom>
      </xdr:spPr>
    </xdr:pic>
    <xdr:clientData/>
  </xdr:twoCellAnchor>
  <xdr:twoCellAnchor editAs="oneCell">
    <xdr:from>
      <xdr:col>34</xdr:col>
      <xdr:colOff>56540</xdr:colOff>
      <xdr:row>18</xdr:row>
      <xdr:rowOff>344896</xdr:rowOff>
    </xdr:from>
    <xdr:to>
      <xdr:col>43</xdr:col>
      <xdr:colOff>94114</xdr:colOff>
      <xdr:row>20</xdr:row>
      <xdr:rowOff>188727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336915D0-5EF8-4787-B570-952D268BC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979915" y="8695146"/>
          <a:ext cx="2323574" cy="82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1236553</xdr:colOff>
      <xdr:row>3</xdr:row>
      <xdr:rowOff>81642</xdr:rowOff>
    </xdr:from>
    <xdr:to>
      <xdr:col>11</xdr:col>
      <xdr:colOff>375898</xdr:colOff>
      <xdr:row>6</xdr:row>
      <xdr:rowOff>272143</xdr:rowOff>
    </xdr:to>
    <xdr:sp macro="" textlink="">
      <xdr:nvSpPr>
        <xdr:cNvPr id="5" name="下矢印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4733589" y="1564821"/>
          <a:ext cx="7385273" cy="1170215"/>
        </a:xfrm>
        <a:prstGeom prst="downArrow">
          <a:avLst>
            <a:gd name="adj1" fmla="val 51538"/>
            <a:gd name="adj2" fmla="val 50000"/>
          </a:avLst>
        </a:prstGeom>
        <a:solidFill>
          <a:srgbClr val="FF0000"/>
        </a:solidFill>
        <a:ln w="571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0</xdr:colOff>
      <xdr:row>2</xdr:row>
      <xdr:rowOff>516732</xdr:rowOff>
    </xdr:from>
    <xdr:to>
      <xdr:col>18</xdr:col>
      <xdr:colOff>95248</xdr:colOff>
      <xdr:row>5</xdr:row>
      <xdr:rowOff>83344</xdr:rowOff>
    </xdr:to>
    <xdr:sp macro="" textlink="">
      <xdr:nvSpPr>
        <xdr:cNvPr id="41" name="フレーム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10545535" y="2816339"/>
          <a:ext cx="884463" cy="627969"/>
        </a:xfrm>
        <a:prstGeom prst="frame">
          <a:avLst/>
        </a:prstGeom>
        <a:solidFill>
          <a:srgbClr val="FF0000"/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27498</xdr:colOff>
      <xdr:row>0</xdr:row>
      <xdr:rowOff>190412</xdr:rowOff>
    </xdr:from>
    <xdr:to>
      <xdr:col>49</xdr:col>
      <xdr:colOff>217714</xdr:colOff>
      <xdr:row>1</xdr:row>
      <xdr:rowOff>33342</xdr:rowOff>
    </xdr:to>
    <xdr:sp macro="" textlink="">
      <xdr:nvSpPr>
        <xdr:cNvPr id="27" name="右矢印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18152212" y="190412"/>
          <a:ext cx="7946288" cy="360001"/>
        </a:xfrm>
        <a:prstGeom prst="rightArrow">
          <a:avLst>
            <a:gd name="adj1" fmla="val 50000"/>
            <a:gd name="adj2" fmla="val 85484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41562</xdr:colOff>
      <xdr:row>1</xdr:row>
      <xdr:rowOff>461791</xdr:rowOff>
    </xdr:from>
    <xdr:to>
      <xdr:col>18</xdr:col>
      <xdr:colOff>53468</xdr:colOff>
      <xdr:row>2</xdr:row>
      <xdr:rowOff>421576</xdr:rowOff>
    </xdr:to>
    <xdr:sp macro="" textlink="">
      <xdr:nvSpPr>
        <xdr:cNvPr id="55" name="右矢印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/>
      </xdr:nvSpPr>
      <xdr:spPr>
        <a:xfrm rot="5400000">
          <a:off x="15016677" y="816731"/>
          <a:ext cx="430839" cy="663070"/>
        </a:xfrm>
        <a:prstGeom prst="rightArrow">
          <a:avLst>
            <a:gd name="adj1" fmla="val 50000"/>
            <a:gd name="adj2" fmla="val 41298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235234</xdr:colOff>
      <xdr:row>0</xdr:row>
      <xdr:rowOff>158085</xdr:rowOff>
    </xdr:from>
    <xdr:to>
      <xdr:col>19</xdr:col>
      <xdr:colOff>83165</xdr:colOff>
      <xdr:row>1</xdr:row>
      <xdr:rowOff>409177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BC11E00-59F7-4E36-86D7-4E34949E0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64841" y="158085"/>
          <a:ext cx="4243038" cy="768163"/>
        </a:xfrm>
        <a:prstGeom prst="rect">
          <a:avLst/>
        </a:prstGeom>
      </xdr:spPr>
    </xdr:pic>
    <xdr:clientData/>
  </xdr:twoCellAnchor>
  <xdr:twoCellAnchor editAs="oneCell">
    <xdr:from>
      <xdr:col>14</xdr:col>
      <xdr:colOff>541263</xdr:colOff>
      <xdr:row>2</xdr:row>
      <xdr:rowOff>394154</xdr:rowOff>
    </xdr:from>
    <xdr:to>
      <xdr:col>17</xdr:col>
      <xdr:colOff>4802</xdr:colOff>
      <xdr:row>5</xdr:row>
      <xdr:rowOff>273595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6FC09CA2-B993-4838-A8E7-8B12E9FCC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24013" y="1346654"/>
          <a:ext cx="2091351" cy="859156"/>
        </a:xfrm>
        <a:prstGeom prst="rect">
          <a:avLst/>
        </a:prstGeom>
      </xdr:spPr>
    </xdr:pic>
    <xdr:clientData/>
  </xdr:twoCellAnchor>
  <xdr:twoCellAnchor editAs="oneCell">
    <xdr:from>
      <xdr:col>2</xdr:col>
      <xdr:colOff>803728</xdr:colOff>
      <xdr:row>0</xdr:row>
      <xdr:rowOff>156935</xdr:rowOff>
    </xdr:from>
    <xdr:to>
      <xdr:col>13</xdr:col>
      <xdr:colOff>138004</xdr:colOff>
      <xdr:row>3</xdr:row>
      <xdr:rowOff>5120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84BF347A-AD38-73C7-49E6-8C77C3B14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72657" y="156935"/>
          <a:ext cx="11294954" cy="1331364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9</xdr:row>
      <xdr:rowOff>120650</xdr:rowOff>
    </xdr:from>
    <xdr:to>
      <xdr:col>3</xdr:col>
      <xdr:colOff>2002703</xdr:colOff>
      <xdr:row>10</xdr:row>
      <xdr:rowOff>399863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2DCAFE3B-658B-AA40-0EB3-EA6C73BCB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19450" y="3498850"/>
          <a:ext cx="1926503" cy="7681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</xdr:row>
      <xdr:rowOff>120650</xdr:rowOff>
    </xdr:from>
    <xdr:to>
      <xdr:col>4</xdr:col>
      <xdr:colOff>2002703</xdr:colOff>
      <xdr:row>10</xdr:row>
      <xdr:rowOff>399863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A1449AB8-CFD3-F080-A1FF-CEAE7BFB3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76850" y="3498850"/>
          <a:ext cx="1926503" cy="768163"/>
        </a:xfrm>
        <a:prstGeom prst="rect">
          <a:avLst/>
        </a:prstGeom>
      </xdr:spPr>
    </xdr:pic>
    <xdr:clientData/>
  </xdr:twoCellAnchor>
  <xdr:twoCellAnchor editAs="oneCell">
    <xdr:from>
      <xdr:col>3</xdr:col>
      <xdr:colOff>69850</xdr:colOff>
      <xdr:row>11</xdr:row>
      <xdr:rowOff>114300</xdr:rowOff>
    </xdr:from>
    <xdr:to>
      <xdr:col>3</xdr:col>
      <xdr:colOff>1996353</xdr:colOff>
      <xdr:row>12</xdr:row>
      <xdr:rowOff>393513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191F9DC8-5CE9-FE45-C53F-C37BCA5B1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13100" y="4470400"/>
          <a:ext cx="1926503" cy="7681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11</xdr:row>
      <xdr:rowOff>114300</xdr:rowOff>
    </xdr:from>
    <xdr:to>
      <xdr:col>4</xdr:col>
      <xdr:colOff>2002703</xdr:colOff>
      <xdr:row>12</xdr:row>
      <xdr:rowOff>393513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193FDE02-BC6D-287C-7B39-746DD7903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276850" y="4470400"/>
          <a:ext cx="1926503" cy="768163"/>
        </a:xfrm>
        <a:prstGeom prst="rect">
          <a:avLst/>
        </a:prstGeom>
      </xdr:spPr>
    </xdr:pic>
    <xdr:clientData/>
  </xdr:twoCellAnchor>
  <xdr:twoCellAnchor>
    <xdr:from>
      <xdr:col>3</xdr:col>
      <xdr:colOff>1031875</xdr:colOff>
      <xdr:row>15</xdr:row>
      <xdr:rowOff>95250</xdr:rowOff>
    </xdr:from>
    <xdr:to>
      <xdr:col>3</xdr:col>
      <xdr:colOff>1031875</xdr:colOff>
      <xdr:row>18</xdr:row>
      <xdr:rowOff>176400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33F5288F-1DF8-4713-A2D4-1EDEF8E703F3}"/>
            </a:ext>
          </a:extLst>
        </xdr:cNvPr>
        <xdr:cNvCxnSpPr/>
      </xdr:nvCxnSpPr>
      <xdr:spPr>
        <a:xfrm flipH="1" flipV="1">
          <a:off x="4518025" y="6381750"/>
          <a:ext cx="0" cy="1538475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1095375</xdr:colOff>
      <xdr:row>15</xdr:row>
      <xdr:rowOff>95248</xdr:rowOff>
    </xdr:from>
    <xdr:to>
      <xdr:col>4</xdr:col>
      <xdr:colOff>1095375</xdr:colOff>
      <xdr:row>20</xdr:row>
      <xdr:rowOff>334623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676E2993-D7D3-4122-98EC-12CC7BD9F685}"/>
            </a:ext>
          </a:extLst>
        </xdr:cNvPr>
        <xdr:cNvCxnSpPr/>
      </xdr:nvCxnSpPr>
      <xdr:spPr>
        <a:xfrm flipH="1" flipV="1">
          <a:off x="6867525" y="6381748"/>
          <a:ext cx="0" cy="2668250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1063625</xdr:colOff>
      <xdr:row>17</xdr:row>
      <xdr:rowOff>88450</xdr:rowOff>
    </xdr:from>
    <xdr:to>
      <xdr:col>4</xdr:col>
      <xdr:colOff>52838</xdr:colOff>
      <xdr:row>19</xdr:row>
      <xdr:rowOff>49161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D6D5474-31C6-4DCA-9582-A8CDBBE4A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32554" y="7409093"/>
          <a:ext cx="3003320" cy="940426"/>
        </a:xfrm>
        <a:prstGeom prst="rect">
          <a:avLst/>
        </a:prstGeom>
      </xdr:spPr>
    </xdr:pic>
    <xdr:clientData/>
  </xdr:twoCellAnchor>
  <xdr:twoCellAnchor editAs="oneCell">
    <xdr:from>
      <xdr:col>3</xdr:col>
      <xdr:colOff>1825625</xdr:colOff>
      <xdr:row>19</xdr:row>
      <xdr:rowOff>104315</xdr:rowOff>
    </xdr:from>
    <xdr:to>
      <xdr:col>5</xdr:col>
      <xdr:colOff>51932</xdr:colOff>
      <xdr:row>22</xdr:row>
      <xdr:rowOff>66722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C242937-4DF8-4ECC-98A8-812BE8DEE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322661" y="8404672"/>
          <a:ext cx="2798307" cy="1431978"/>
        </a:xfrm>
        <a:prstGeom prst="rect">
          <a:avLst/>
        </a:prstGeom>
      </xdr:spPr>
    </xdr:pic>
    <xdr:clientData/>
  </xdr:twoCellAnchor>
  <xdr:twoCellAnchor>
    <xdr:from>
      <xdr:col>10</xdr:col>
      <xdr:colOff>349250</xdr:colOff>
      <xdr:row>8</xdr:row>
      <xdr:rowOff>41259</xdr:rowOff>
    </xdr:from>
    <xdr:to>
      <xdr:col>10</xdr:col>
      <xdr:colOff>349250</xdr:colOff>
      <xdr:row>11</xdr:row>
      <xdr:rowOff>122409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6B38E77D-8CB9-43EA-8FEC-5C7A8FFE8FB1}"/>
            </a:ext>
          </a:extLst>
        </xdr:cNvPr>
        <xdr:cNvCxnSpPr/>
      </xdr:nvCxnSpPr>
      <xdr:spPr>
        <a:xfrm flipH="1">
          <a:off x="10721975" y="3413109"/>
          <a:ext cx="0" cy="1538475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696424</xdr:colOff>
      <xdr:row>10</xdr:row>
      <xdr:rowOff>47813</xdr:rowOff>
    </xdr:from>
    <xdr:to>
      <xdr:col>16</xdr:col>
      <xdr:colOff>696424</xdr:colOff>
      <xdr:row>11</xdr:row>
      <xdr:rowOff>90397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2993AE59-D2CC-4B17-AB04-C8C81777FCFD}"/>
            </a:ext>
          </a:extLst>
        </xdr:cNvPr>
        <xdr:cNvCxnSpPr>
          <a:cxnSpLocks/>
        </xdr:cNvCxnSpPr>
      </xdr:nvCxnSpPr>
      <xdr:spPr>
        <a:xfrm flipH="1">
          <a:off x="14812474" y="4391213"/>
          <a:ext cx="0" cy="528359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326571</xdr:colOff>
      <xdr:row>6</xdr:row>
      <xdr:rowOff>449037</xdr:rowOff>
    </xdr:from>
    <xdr:to>
      <xdr:col>11</xdr:col>
      <xdr:colOff>948363</xdr:colOff>
      <xdr:row>8</xdr:row>
      <xdr:rowOff>243582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3B244845-46D1-4D90-8871-655A735F4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470571" y="2849337"/>
          <a:ext cx="2507741" cy="766094"/>
        </a:xfrm>
        <a:prstGeom prst="rect">
          <a:avLst/>
        </a:prstGeom>
      </xdr:spPr>
    </xdr:pic>
    <xdr:clientData/>
  </xdr:twoCellAnchor>
  <xdr:twoCellAnchor editAs="oneCell">
    <xdr:from>
      <xdr:col>13</xdr:col>
      <xdr:colOff>433916</xdr:colOff>
      <xdr:row>8</xdr:row>
      <xdr:rowOff>285750</xdr:rowOff>
    </xdr:from>
    <xdr:to>
      <xdr:col>17</xdr:col>
      <xdr:colOff>130069</xdr:colOff>
      <xdr:row>10</xdr:row>
      <xdr:rowOff>80295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EB9DA58-F503-40D8-B387-E8DA979E5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235516" y="3657600"/>
          <a:ext cx="3124851" cy="766095"/>
        </a:xfrm>
        <a:prstGeom prst="rect">
          <a:avLst/>
        </a:prstGeom>
      </xdr:spPr>
    </xdr:pic>
    <xdr:clientData/>
  </xdr:twoCellAnchor>
  <xdr:twoCellAnchor>
    <xdr:from>
      <xdr:col>7</xdr:col>
      <xdr:colOff>217715</xdr:colOff>
      <xdr:row>8</xdr:row>
      <xdr:rowOff>54429</xdr:rowOff>
    </xdr:from>
    <xdr:to>
      <xdr:col>7</xdr:col>
      <xdr:colOff>217715</xdr:colOff>
      <xdr:row>11</xdr:row>
      <xdr:rowOff>135579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5CE3920B-A10D-4D8B-8F60-EB8DC4629C31}"/>
            </a:ext>
          </a:extLst>
        </xdr:cNvPr>
        <xdr:cNvCxnSpPr/>
      </xdr:nvCxnSpPr>
      <xdr:spPr>
        <a:xfrm flipH="1">
          <a:off x="9375322" y="3456215"/>
          <a:ext cx="0" cy="1550721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979714</xdr:colOff>
      <xdr:row>6</xdr:row>
      <xdr:rowOff>449037</xdr:rowOff>
    </xdr:from>
    <xdr:to>
      <xdr:col>9</xdr:col>
      <xdr:colOff>244565</xdr:colOff>
      <xdr:row>8</xdr:row>
      <xdr:rowOff>249679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5EDB164D-7F03-5FB7-40C0-F2FD7873C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762750" y="2871108"/>
          <a:ext cx="3346994" cy="780356"/>
        </a:xfrm>
        <a:prstGeom prst="rect">
          <a:avLst/>
        </a:prstGeom>
      </xdr:spPr>
    </xdr:pic>
    <xdr:clientData/>
  </xdr:twoCellAnchor>
  <xdr:twoCellAnchor editAs="oneCell">
    <xdr:from>
      <xdr:col>19</xdr:col>
      <xdr:colOff>149679</xdr:colOff>
      <xdr:row>0</xdr:row>
      <xdr:rowOff>925286</xdr:rowOff>
    </xdr:from>
    <xdr:to>
      <xdr:col>48</xdr:col>
      <xdr:colOff>22846</xdr:colOff>
      <xdr:row>1</xdr:row>
      <xdr:rowOff>431494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5A2B9F73-F206-E178-F526-050E9C80C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274393" y="925286"/>
          <a:ext cx="7370703" cy="432854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0</xdr:row>
      <xdr:rowOff>228600</xdr:rowOff>
    </xdr:from>
    <xdr:to>
      <xdr:col>75</xdr:col>
      <xdr:colOff>195564</xdr:colOff>
      <xdr:row>20</xdr:row>
      <xdr:rowOff>179100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354D44D-4585-F2E6-6AD2-5D6EBF136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3647400" y="228600"/>
          <a:ext cx="5681964" cy="9132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1236553</xdr:colOff>
      <xdr:row>3</xdr:row>
      <xdr:rowOff>81642</xdr:rowOff>
    </xdr:from>
    <xdr:to>
      <xdr:col>11</xdr:col>
      <xdr:colOff>375898</xdr:colOff>
      <xdr:row>6</xdr:row>
      <xdr:rowOff>272143</xdr:rowOff>
    </xdr:to>
    <xdr:sp macro="" textlink="">
      <xdr:nvSpPr>
        <xdr:cNvPr id="2" name="下矢印 4">
          <a:extLst>
            <a:ext uri="{FF2B5EF4-FFF2-40B4-BE49-F238E27FC236}">
              <a16:creationId xmlns:a16="http://schemas.microsoft.com/office/drawing/2014/main" id="{D1308527-D997-4697-94BE-D035605DE4D6}"/>
            </a:ext>
          </a:extLst>
        </xdr:cNvPr>
        <xdr:cNvSpPr/>
      </xdr:nvSpPr>
      <xdr:spPr>
        <a:xfrm>
          <a:off x="4722703" y="1558017"/>
          <a:ext cx="7387995" cy="1152526"/>
        </a:xfrm>
        <a:prstGeom prst="downArrow">
          <a:avLst>
            <a:gd name="adj1" fmla="val 51538"/>
            <a:gd name="adj2" fmla="val 50000"/>
          </a:avLst>
        </a:prstGeom>
        <a:solidFill>
          <a:srgbClr val="FF0000"/>
        </a:solidFill>
        <a:ln w="571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0</xdr:colOff>
      <xdr:row>2</xdr:row>
      <xdr:rowOff>516732</xdr:rowOff>
    </xdr:from>
    <xdr:to>
      <xdr:col>18</xdr:col>
      <xdr:colOff>95248</xdr:colOff>
      <xdr:row>5</xdr:row>
      <xdr:rowOff>83344</xdr:rowOff>
    </xdr:to>
    <xdr:sp macro="" textlink="">
      <xdr:nvSpPr>
        <xdr:cNvPr id="3" name="フレーム 2">
          <a:extLst>
            <a:ext uri="{FF2B5EF4-FFF2-40B4-BE49-F238E27FC236}">
              <a16:creationId xmlns:a16="http://schemas.microsoft.com/office/drawing/2014/main" id="{E4AF7F55-F56F-40BC-9D98-BD49B05C6615}"/>
            </a:ext>
          </a:extLst>
        </xdr:cNvPr>
        <xdr:cNvSpPr/>
      </xdr:nvSpPr>
      <xdr:spPr>
        <a:xfrm>
          <a:off x="17154525" y="1478757"/>
          <a:ext cx="819148" cy="557212"/>
        </a:xfrm>
        <a:prstGeom prst="frame">
          <a:avLst/>
        </a:prstGeom>
        <a:solidFill>
          <a:srgbClr val="FF0000"/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27498</xdr:colOff>
      <xdr:row>0</xdr:row>
      <xdr:rowOff>190412</xdr:rowOff>
    </xdr:from>
    <xdr:to>
      <xdr:col>49</xdr:col>
      <xdr:colOff>217714</xdr:colOff>
      <xdr:row>1</xdr:row>
      <xdr:rowOff>33342</xdr:rowOff>
    </xdr:to>
    <xdr:sp macro="" textlink="">
      <xdr:nvSpPr>
        <xdr:cNvPr id="4" name="右矢印 26">
          <a:extLst>
            <a:ext uri="{FF2B5EF4-FFF2-40B4-BE49-F238E27FC236}">
              <a16:creationId xmlns:a16="http://schemas.microsoft.com/office/drawing/2014/main" id="{86EEFEE9-EA06-480C-A41A-2776075EB080}"/>
            </a:ext>
          </a:extLst>
        </xdr:cNvPr>
        <xdr:cNvSpPr/>
      </xdr:nvSpPr>
      <xdr:spPr>
        <a:xfrm>
          <a:off x="18163098" y="190412"/>
          <a:ext cx="7905466" cy="357280"/>
        </a:xfrm>
        <a:prstGeom prst="rightArrow">
          <a:avLst>
            <a:gd name="adj1" fmla="val 50000"/>
            <a:gd name="adj2" fmla="val 85484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41562</xdr:colOff>
      <xdr:row>1</xdr:row>
      <xdr:rowOff>461791</xdr:rowOff>
    </xdr:from>
    <xdr:to>
      <xdr:col>18</xdr:col>
      <xdr:colOff>53468</xdr:colOff>
      <xdr:row>2</xdr:row>
      <xdr:rowOff>421576</xdr:rowOff>
    </xdr:to>
    <xdr:sp macro="" textlink="">
      <xdr:nvSpPr>
        <xdr:cNvPr id="5" name="右矢印 54">
          <a:extLst>
            <a:ext uri="{FF2B5EF4-FFF2-40B4-BE49-F238E27FC236}">
              <a16:creationId xmlns:a16="http://schemas.microsoft.com/office/drawing/2014/main" id="{E7B5552C-7270-4280-ABA9-C5035826DA4A}"/>
            </a:ext>
          </a:extLst>
        </xdr:cNvPr>
        <xdr:cNvSpPr/>
      </xdr:nvSpPr>
      <xdr:spPr>
        <a:xfrm rot="5400000">
          <a:off x="17345972" y="826256"/>
          <a:ext cx="436035" cy="735806"/>
        </a:xfrm>
        <a:prstGeom prst="rightArrow">
          <a:avLst>
            <a:gd name="adj1" fmla="val 50000"/>
            <a:gd name="adj2" fmla="val 41298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235234</xdr:colOff>
      <xdr:row>0</xdr:row>
      <xdr:rowOff>158085</xdr:rowOff>
    </xdr:from>
    <xdr:to>
      <xdr:col>19</xdr:col>
      <xdr:colOff>83165</xdr:colOff>
      <xdr:row>1</xdr:row>
      <xdr:rowOff>409177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FBE4B3A-90B7-4F38-82BD-F5E903CA5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60759" y="158085"/>
          <a:ext cx="4258006" cy="765442"/>
        </a:xfrm>
        <a:prstGeom prst="rect">
          <a:avLst/>
        </a:prstGeom>
      </xdr:spPr>
    </xdr:pic>
    <xdr:clientData/>
  </xdr:twoCellAnchor>
  <xdr:twoCellAnchor editAs="oneCell">
    <xdr:from>
      <xdr:col>14</xdr:col>
      <xdr:colOff>541263</xdr:colOff>
      <xdr:row>2</xdr:row>
      <xdr:rowOff>394154</xdr:rowOff>
    </xdr:from>
    <xdr:to>
      <xdr:col>17</xdr:col>
      <xdr:colOff>2988</xdr:colOff>
      <xdr:row>5</xdr:row>
      <xdr:rowOff>273595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EC004D5-B101-4BD8-AD1B-E450962D4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24013" y="1384754"/>
          <a:ext cx="2099515" cy="841466"/>
        </a:xfrm>
        <a:prstGeom prst="rect">
          <a:avLst/>
        </a:prstGeom>
      </xdr:spPr>
    </xdr:pic>
    <xdr:clientData/>
  </xdr:twoCellAnchor>
  <xdr:twoCellAnchor editAs="oneCell">
    <xdr:from>
      <xdr:col>2</xdr:col>
      <xdr:colOff>803728</xdr:colOff>
      <xdr:row>0</xdr:row>
      <xdr:rowOff>156935</xdr:rowOff>
    </xdr:from>
    <xdr:to>
      <xdr:col>13</xdr:col>
      <xdr:colOff>138004</xdr:colOff>
      <xdr:row>3</xdr:row>
      <xdr:rowOff>5120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095D8D3-60F2-4B00-B869-E4578C2A5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65853" y="156935"/>
          <a:ext cx="11297676" cy="132456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9</xdr:row>
      <xdr:rowOff>120650</xdr:rowOff>
    </xdr:from>
    <xdr:to>
      <xdr:col>3</xdr:col>
      <xdr:colOff>2002703</xdr:colOff>
      <xdr:row>10</xdr:row>
      <xdr:rowOff>399863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F0091E3-F23C-4F66-BD3E-3CCCEBBCC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62350" y="4016375"/>
          <a:ext cx="1926503" cy="764988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</xdr:row>
      <xdr:rowOff>120650</xdr:rowOff>
    </xdr:from>
    <xdr:to>
      <xdr:col>4</xdr:col>
      <xdr:colOff>2002703</xdr:colOff>
      <xdr:row>10</xdr:row>
      <xdr:rowOff>399863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44F2F874-A156-47F6-8837-2F03746CE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48350" y="4016375"/>
          <a:ext cx="1926503" cy="764988"/>
        </a:xfrm>
        <a:prstGeom prst="rect">
          <a:avLst/>
        </a:prstGeom>
      </xdr:spPr>
    </xdr:pic>
    <xdr:clientData/>
  </xdr:twoCellAnchor>
  <xdr:twoCellAnchor editAs="oneCell">
    <xdr:from>
      <xdr:col>3</xdr:col>
      <xdr:colOff>69850</xdr:colOff>
      <xdr:row>11</xdr:row>
      <xdr:rowOff>114300</xdr:rowOff>
    </xdr:from>
    <xdr:to>
      <xdr:col>3</xdr:col>
      <xdr:colOff>1996353</xdr:colOff>
      <xdr:row>12</xdr:row>
      <xdr:rowOff>393513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8DE5834D-C2C8-4D1B-A79E-67B07B77E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56000" y="4981575"/>
          <a:ext cx="1926503" cy="764988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11</xdr:row>
      <xdr:rowOff>114300</xdr:rowOff>
    </xdr:from>
    <xdr:to>
      <xdr:col>4</xdr:col>
      <xdr:colOff>2002703</xdr:colOff>
      <xdr:row>12</xdr:row>
      <xdr:rowOff>393513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711B1558-7174-4214-859B-FB04051DB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48350" y="4981575"/>
          <a:ext cx="1926503" cy="764988"/>
        </a:xfrm>
        <a:prstGeom prst="rect">
          <a:avLst/>
        </a:prstGeom>
      </xdr:spPr>
    </xdr:pic>
    <xdr:clientData/>
  </xdr:twoCellAnchor>
  <xdr:twoCellAnchor>
    <xdr:from>
      <xdr:col>3</xdr:col>
      <xdr:colOff>1031875</xdr:colOff>
      <xdr:row>15</xdr:row>
      <xdr:rowOff>95250</xdr:rowOff>
    </xdr:from>
    <xdr:to>
      <xdr:col>3</xdr:col>
      <xdr:colOff>1031875</xdr:colOff>
      <xdr:row>18</xdr:row>
      <xdr:rowOff>176400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E38192C1-00E2-48D0-82AE-486728ACDEB5}"/>
            </a:ext>
          </a:extLst>
        </xdr:cNvPr>
        <xdr:cNvCxnSpPr/>
      </xdr:nvCxnSpPr>
      <xdr:spPr>
        <a:xfrm flipH="1" flipV="1">
          <a:off x="4518025" y="6905625"/>
          <a:ext cx="0" cy="1538475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1095375</xdr:colOff>
      <xdr:row>15</xdr:row>
      <xdr:rowOff>95248</xdr:rowOff>
    </xdr:from>
    <xdr:to>
      <xdr:col>4</xdr:col>
      <xdr:colOff>1095375</xdr:colOff>
      <xdr:row>20</xdr:row>
      <xdr:rowOff>334623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677F7B14-A2A9-4788-B3E0-3F4594D54FBB}"/>
            </a:ext>
          </a:extLst>
        </xdr:cNvPr>
        <xdr:cNvCxnSpPr/>
      </xdr:nvCxnSpPr>
      <xdr:spPr>
        <a:xfrm flipH="1" flipV="1">
          <a:off x="6867525" y="6905623"/>
          <a:ext cx="0" cy="2668250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1063625</xdr:colOff>
      <xdr:row>17</xdr:row>
      <xdr:rowOff>88450</xdr:rowOff>
    </xdr:from>
    <xdr:to>
      <xdr:col>4</xdr:col>
      <xdr:colOff>52838</xdr:colOff>
      <xdr:row>19</xdr:row>
      <xdr:rowOff>49161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59063A3A-4230-4533-B97F-43F9DCC3E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25750" y="7870375"/>
          <a:ext cx="2999238" cy="932261"/>
        </a:xfrm>
        <a:prstGeom prst="rect">
          <a:avLst/>
        </a:prstGeom>
      </xdr:spPr>
    </xdr:pic>
    <xdr:clientData/>
  </xdr:twoCellAnchor>
  <xdr:twoCellAnchor editAs="oneCell">
    <xdr:from>
      <xdr:col>3</xdr:col>
      <xdr:colOff>1825625</xdr:colOff>
      <xdr:row>19</xdr:row>
      <xdr:rowOff>104315</xdr:rowOff>
    </xdr:from>
    <xdr:to>
      <xdr:col>5</xdr:col>
      <xdr:colOff>51932</xdr:colOff>
      <xdr:row>22</xdr:row>
      <xdr:rowOff>66722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71FA597-2C79-4518-8B31-290B2F023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311775" y="8857790"/>
          <a:ext cx="2798307" cy="1419732"/>
        </a:xfrm>
        <a:prstGeom prst="rect">
          <a:avLst/>
        </a:prstGeom>
      </xdr:spPr>
    </xdr:pic>
    <xdr:clientData/>
  </xdr:twoCellAnchor>
  <xdr:twoCellAnchor>
    <xdr:from>
      <xdr:col>10</xdr:col>
      <xdr:colOff>349250</xdr:colOff>
      <xdr:row>8</xdr:row>
      <xdr:rowOff>41259</xdr:rowOff>
    </xdr:from>
    <xdr:to>
      <xdr:col>10</xdr:col>
      <xdr:colOff>349250</xdr:colOff>
      <xdr:row>11</xdr:row>
      <xdr:rowOff>122409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11430B6A-4B4A-4320-B493-0FFA7EDA87BE}"/>
            </a:ext>
          </a:extLst>
        </xdr:cNvPr>
        <xdr:cNvCxnSpPr/>
      </xdr:nvCxnSpPr>
      <xdr:spPr>
        <a:xfrm flipH="1">
          <a:off x="11426825" y="3451209"/>
          <a:ext cx="0" cy="1538475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696424</xdr:colOff>
      <xdr:row>10</xdr:row>
      <xdr:rowOff>47813</xdr:rowOff>
    </xdr:from>
    <xdr:to>
      <xdr:col>16</xdr:col>
      <xdr:colOff>696424</xdr:colOff>
      <xdr:row>11</xdr:row>
      <xdr:rowOff>90397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23844D55-B03A-415B-A7A2-AD3D7AA2F858}"/>
            </a:ext>
          </a:extLst>
        </xdr:cNvPr>
        <xdr:cNvCxnSpPr>
          <a:cxnSpLocks/>
        </xdr:cNvCxnSpPr>
      </xdr:nvCxnSpPr>
      <xdr:spPr>
        <a:xfrm flipH="1">
          <a:off x="16393624" y="4429313"/>
          <a:ext cx="0" cy="528359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326571</xdr:colOff>
      <xdr:row>6</xdr:row>
      <xdr:rowOff>449037</xdr:rowOff>
    </xdr:from>
    <xdr:to>
      <xdr:col>11</xdr:col>
      <xdr:colOff>948363</xdr:colOff>
      <xdr:row>8</xdr:row>
      <xdr:rowOff>243582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A5C041E0-B435-48B1-8483-F2177851A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175421" y="2887437"/>
          <a:ext cx="2507742" cy="766095"/>
        </a:xfrm>
        <a:prstGeom prst="rect">
          <a:avLst/>
        </a:prstGeom>
      </xdr:spPr>
    </xdr:pic>
    <xdr:clientData/>
  </xdr:twoCellAnchor>
  <xdr:twoCellAnchor editAs="oneCell">
    <xdr:from>
      <xdr:col>13</xdr:col>
      <xdr:colOff>433916</xdr:colOff>
      <xdr:row>8</xdr:row>
      <xdr:rowOff>285750</xdr:rowOff>
    </xdr:from>
    <xdr:to>
      <xdr:col>17</xdr:col>
      <xdr:colOff>130069</xdr:colOff>
      <xdr:row>10</xdr:row>
      <xdr:rowOff>80295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E566BB63-9C11-407A-9FA3-5489FCE5F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159441" y="3695700"/>
          <a:ext cx="3125153" cy="766095"/>
        </a:xfrm>
        <a:prstGeom prst="rect">
          <a:avLst/>
        </a:prstGeom>
      </xdr:spPr>
    </xdr:pic>
    <xdr:clientData/>
  </xdr:twoCellAnchor>
  <xdr:twoCellAnchor>
    <xdr:from>
      <xdr:col>7</xdr:col>
      <xdr:colOff>217715</xdr:colOff>
      <xdr:row>8</xdr:row>
      <xdr:rowOff>54429</xdr:rowOff>
    </xdr:from>
    <xdr:to>
      <xdr:col>7</xdr:col>
      <xdr:colOff>217715</xdr:colOff>
      <xdr:row>11</xdr:row>
      <xdr:rowOff>135579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7E2DDFA0-5D56-4DE9-83E1-B953B1E9BC3A}"/>
            </a:ext>
          </a:extLst>
        </xdr:cNvPr>
        <xdr:cNvCxnSpPr/>
      </xdr:nvCxnSpPr>
      <xdr:spPr>
        <a:xfrm flipH="1">
          <a:off x="9361715" y="3464379"/>
          <a:ext cx="0" cy="1538475"/>
        </a:xfrm>
        <a:prstGeom prst="straightConnector1">
          <a:avLst/>
        </a:prstGeom>
        <a:ln w="5715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979714</xdr:colOff>
      <xdr:row>6</xdr:row>
      <xdr:rowOff>449037</xdr:rowOff>
    </xdr:from>
    <xdr:to>
      <xdr:col>9</xdr:col>
      <xdr:colOff>244565</xdr:colOff>
      <xdr:row>8</xdr:row>
      <xdr:rowOff>249679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D6C0C642-F894-4173-82AE-9801688ED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751864" y="2887437"/>
          <a:ext cx="3341551" cy="772192"/>
        </a:xfrm>
        <a:prstGeom prst="rect">
          <a:avLst/>
        </a:prstGeom>
      </xdr:spPr>
    </xdr:pic>
    <xdr:clientData/>
  </xdr:twoCellAnchor>
  <xdr:twoCellAnchor editAs="oneCell">
    <xdr:from>
      <xdr:col>19</xdr:col>
      <xdr:colOff>149679</xdr:colOff>
      <xdr:row>0</xdr:row>
      <xdr:rowOff>925286</xdr:rowOff>
    </xdr:from>
    <xdr:to>
      <xdr:col>48</xdr:col>
      <xdr:colOff>22846</xdr:colOff>
      <xdr:row>1</xdr:row>
      <xdr:rowOff>431494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AEECDD56-21AD-46B1-A455-E8A3864BF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285279" y="515711"/>
          <a:ext cx="7331242" cy="430133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0</xdr:row>
      <xdr:rowOff>228600</xdr:rowOff>
    </xdr:from>
    <xdr:to>
      <xdr:col>75</xdr:col>
      <xdr:colOff>195564</xdr:colOff>
      <xdr:row>20</xdr:row>
      <xdr:rowOff>179100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697A4E98-DBE7-4925-B434-3300506D5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3644860" y="228600"/>
          <a:ext cx="5681964" cy="92240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</xdr:row>
          <xdr:rowOff>0</xdr:rowOff>
        </xdr:from>
        <xdr:to>
          <xdr:col>23</xdr:col>
          <xdr:colOff>121920</xdr:colOff>
          <xdr:row>50</xdr:row>
          <xdr:rowOff>7620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60D40E8F-1E8E-F605-52BB-1F1433296CA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2:$M$50" spid="_x0000_s1847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520940" y="182880"/>
              <a:ext cx="5676900" cy="89687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_hino@ehimeva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92BA0-276C-4FC6-B57C-45AEA1BB1240}">
  <sheetPr>
    <tabColor rgb="FFFFFF00"/>
  </sheetPr>
  <dimension ref="B2:AX28"/>
  <sheetViews>
    <sheetView view="pageBreakPreview" zoomScale="60" zoomScaleNormal="100" workbookViewId="0">
      <selection activeCell="R7" sqref="R7"/>
    </sheetView>
  </sheetViews>
  <sheetFormatPr defaultColWidth="3.33203125" defaultRowHeight="40.5" customHeight="1" x14ac:dyDescent="0.2"/>
  <cols>
    <col min="1" max="1" width="4.33203125" style="1" customWidth="1"/>
    <col min="2" max="2" width="18.77734375" style="1" bestFit="1" customWidth="1"/>
    <col min="3" max="3" width="22.6640625" style="1" bestFit="1" customWidth="1"/>
    <col min="4" max="5" width="30" style="1" customWidth="1"/>
    <col min="6" max="6" width="9.77734375" style="1" customWidth="1"/>
    <col min="7" max="7" width="4.44140625" style="24" bestFit="1" customWidth="1"/>
    <col min="8" max="8" width="5.6640625" style="1" bestFit="1" customWidth="1"/>
    <col min="9" max="9" width="3.6640625" style="1" bestFit="1" customWidth="1"/>
    <col min="10" max="10" width="16.109375" style="1" bestFit="1" customWidth="1"/>
    <col min="11" max="11" width="8.6640625" style="1" customWidth="1"/>
    <col min="12" max="12" width="17.44140625" style="1" customWidth="1"/>
    <col min="13" max="16" width="8.6640625" style="1" customWidth="1"/>
    <col min="17" max="17" width="19.109375" style="1" customWidth="1"/>
    <col min="18" max="18" width="9.44140625" style="1" customWidth="1"/>
    <col min="19" max="19" width="3.33203125" style="1" customWidth="1"/>
    <col min="20" max="20" width="3.33203125" style="1"/>
    <col min="21" max="21" width="3.33203125" style="1" customWidth="1"/>
    <col min="22" max="25" width="3.33203125" style="1"/>
    <col min="26" max="26" width="3.33203125" style="1" customWidth="1"/>
    <col min="27" max="31" width="3.33203125" style="1"/>
    <col min="32" max="32" width="3.33203125" style="1" customWidth="1"/>
    <col min="33" max="37" width="3.33203125" style="1"/>
    <col min="38" max="38" width="3.33203125" style="1" customWidth="1"/>
    <col min="39" max="49" width="3.33203125" style="1"/>
    <col min="50" max="50" width="3.33203125" style="1" customWidth="1"/>
    <col min="51" max="16384" width="3.33203125" style="1"/>
  </cols>
  <sheetData>
    <row r="2" spans="2:50" ht="37.5" customHeight="1" x14ac:dyDescent="0.2"/>
    <row r="3" spans="2:50" ht="38.4" customHeight="1" thickBot="1" x14ac:dyDescent="0.25">
      <c r="U3" s="92" t="s">
        <v>1799</v>
      </c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</row>
    <row r="4" spans="2:50" ht="19.2" customHeight="1" thickTop="1" thickBot="1" x14ac:dyDescent="0.25">
      <c r="R4" s="93">
        <v>10</v>
      </c>
      <c r="U4" s="79" t="s">
        <v>0</v>
      </c>
      <c r="V4" s="80"/>
      <c r="W4" s="81"/>
      <c r="X4" s="97" t="str">
        <f>IFERROR(VLOOKUP($R$4,チーム情報,7,0)&amp;"","")</f>
        <v>新居浜市立　南　中学校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9"/>
      <c r="AO4" s="103" t="s">
        <v>13</v>
      </c>
      <c r="AP4" s="104"/>
      <c r="AQ4" s="107" t="s">
        <v>14</v>
      </c>
      <c r="AR4" s="108"/>
      <c r="AS4" s="108"/>
      <c r="AT4" s="108"/>
      <c r="AU4" s="108"/>
      <c r="AV4" s="109"/>
    </row>
    <row r="5" spans="2:50" ht="19.2" customHeight="1" thickTop="1" thickBot="1" x14ac:dyDescent="0.25">
      <c r="R5" s="93"/>
      <c r="U5" s="94"/>
      <c r="V5" s="95"/>
      <c r="W5" s="96"/>
      <c r="X5" s="100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2"/>
      <c r="AO5" s="105"/>
      <c r="AP5" s="106"/>
      <c r="AQ5" s="100" t="str">
        <f>IFERROR(VLOOKUP($R$4,チーム情報,2,0)&amp;"","")</f>
        <v>T10260692</v>
      </c>
      <c r="AR5" s="101"/>
      <c r="AS5" s="101"/>
      <c r="AT5" s="101"/>
      <c r="AU5" s="101"/>
      <c r="AV5" s="102"/>
      <c r="AX5" s="4"/>
    </row>
    <row r="6" spans="2:50" ht="38.4" customHeight="1" thickTop="1" x14ac:dyDescent="0.2">
      <c r="U6" s="79" t="s">
        <v>1</v>
      </c>
      <c r="V6" s="80"/>
      <c r="W6" s="81"/>
      <c r="X6" s="38" t="s">
        <v>10</v>
      </c>
      <c r="Y6" s="82" t="str">
        <f>IFERROR(VLOOKUP($R$4,チーム情報,10,0)&amp;"","")</f>
        <v>７９２－０８１１</v>
      </c>
      <c r="Z6" s="82"/>
      <c r="AA6" s="82"/>
      <c r="AB6" s="82"/>
      <c r="AC6" s="82"/>
      <c r="AD6" s="3"/>
      <c r="AE6" s="82" t="str">
        <f>IFERROR(VLOOKUP($R$4,チーム情報,11,0)&amp;"","")</f>
        <v>新居浜市庄内町２丁目４番４７号</v>
      </c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3"/>
      <c r="AX6" s="4"/>
    </row>
    <row r="7" spans="2:50" ht="38.4" customHeight="1" x14ac:dyDescent="0.2">
      <c r="U7" s="84" t="s">
        <v>1584</v>
      </c>
      <c r="V7" s="85"/>
      <c r="W7" s="86"/>
      <c r="X7" s="87" t="str">
        <f>IFERROR(VLOOKUP($R$4,チーム情報,12,0)&amp;"","")</f>
        <v>０８９７－３７－０３１０</v>
      </c>
      <c r="Y7" s="88"/>
      <c r="Z7" s="88"/>
      <c r="AA7" s="88"/>
      <c r="AB7" s="88"/>
      <c r="AC7" s="88"/>
      <c r="AD7" s="88"/>
      <c r="AE7" s="88"/>
      <c r="AF7" s="88"/>
      <c r="AG7" s="88"/>
      <c r="AH7" s="89"/>
      <c r="AI7" s="90" t="s">
        <v>1592</v>
      </c>
      <c r="AJ7" s="90"/>
      <c r="AK7" s="90"/>
      <c r="AL7" s="90"/>
      <c r="AM7" s="90"/>
      <c r="AN7" s="90"/>
      <c r="AO7" s="90"/>
      <c r="AP7" s="90" t="s">
        <v>1593</v>
      </c>
      <c r="AQ7" s="91"/>
      <c r="AR7" s="91"/>
      <c r="AS7" s="91"/>
      <c r="AT7" s="91"/>
      <c r="AU7" s="91"/>
      <c r="AV7" s="91"/>
      <c r="AX7" s="4"/>
    </row>
    <row r="8" spans="2:50" ht="38.4" customHeight="1" x14ac:dyDescent="0.2">
      <c r="U8" s="84" t="s">
        <v>6</v>
      </c>
      <c r="V8" s="85"/>
      <c r="W8" s="86"/>
      <c r="X8" s="87" t="str">
        <f>IF(C14="","",C14)</f>
        <v>愛媛　太郎</v>
      </c>
      <c r="Y8" s="88"/>
      <c r="Z8" s="88"/>
      <c r="AA8" s="88"/>
      <c r="AB8" s="88"/>
      <c r="AC8" s="88"/>
      <c r="AD8" s="88"/>
      <c r="AE8" s="88"/>
      <c r="AF8" s="108" t="s">
        <v>1535</v>
      </c>
      <c r="AG8" s="108"/>
      <c r="AH8" s="109"/>
      <c r="AI8" s="110" t="str">
        <f>IF(D14="","",D14)</f>
        <v>JVA012345676</v>
      </c>
      <c r="AJ8" s="110"/>
      <c r="AK8" s="110"/>
      <c r="AL8" s="110"/>
      <c r="AM8" s="110"/>
      <c r="AN8" s="110"/>
      <c r="AO8" s="110"/>
      <c r="AP8" s="110" t="str">
        <f>IF(E14="","",E14)</f>
        <v>000456543</v>
      </c>
      <c r="AQ8" s="110"/>
      <c r="AR8" s="110"/>
      <c r="AS8" s="110"/>
      <c r="AT8" s="110"/>
      <c r="AU8" s="110"/>
      <c r="AV8" s="110"/>
      <c r="AX8" s="4"/>
    </row>
    <row r="9" spans="2:50" ht="38.4" customHeight="1" x14ac:dyDescent="0.2">
      <c r="I9" s="40"/>
      <c r="J9" s="56"/>
      <c r="K9" s="11"/>
      <c r="L9" s="54"/>
      <c r="M9" s="11"/>
      <c r="N9" s="11"/>
      <c r="O9" s="11"/>
      <c r="P9" s="11"/>
      <c r="U9" s="79" t="s">
        <v>11</v>
      </c>
      <c r="V9" s="80"/>
      <c r="W9" s="81"/>
      <c r="X9" s="87" t="str">
        <f>IF(C15="","",C15)</f>
        <v>松山　次郎</v>
      </c>
      <c r="Y9" s="88"/>
      <c r="Z9" s="88"/>
      <c r="AA9" s="88"/>
      <c r="AB9" s="88"/>
      <c r="AC9" s="88"/>
      <c r="AD9" s="88"/>
      <c r="AE9" s="88"/>
      <c r="AF9" s="108" t="s">
        <v>1535</v>
      </c>
      <c r="AG9" s="108"/>
      <c r="AH9" s="109"/>
      <c r="AI9" s="110" t="str">
        <f>IF(D15="","",D15)</f>
        <v>JVA012345677</v>
      </c>
      <c r="AJ9" s="110"/>
      <c r="AK9" s="110"/>
      <c r="AL9" s="110"/>
      <c r="AM9" s="110"/>
      <c r="AN9" s="110"/>
      <c r="AO9" s="110"/>
      <c r="AP9" s="110" t="str">
        <f>IF(E15="","",E15)</f>
        <v>000765389</v>
      </c>
      <c r="AQ9" s="110"/>
      <c r="AR9" s="110"/>
      <c r="AS9" s="110"/>
      <c r="AT9" s="110"/>
      <c r="AU9" s="110"/>
      <c r="AV9" s="110"/>
      <c r="AX9" s="4"/>
    </row>
    <row r="10" spans="2:50" ht="38.4" customHeight="1" thickBot="1" x14ac:dyDescent="0.25">
      <c r="C10" s="46"/>
      <c r="D10" s="45"/>
      <c r="E10" s="50"/>
      <c r="I10" s="40"/>
      <c r="J10" s="57" t="s">
        <v>1585</v>
      </c>
      <c r="K10" s="55"/>
      <c r="L10" s="58" t="s">
        <v>312</v>
      </c>
      <c r="M10" s="11"/>
      <c r="N10" s="11"/>
      <c r="O10" s="11"/>
      <c r="P10" s="11"/>
      <c r="U10" s="111" t="s">
        <v>15</v>
      </c>
      <c r="V10" s="112"/>
      <c r="W10" s="112"/>
      <c r="X10" s="112"/>
      <c r="Y10" s="112"/>
      <c r="Z10" s="113"/>
      <c r="AA10" s="87" t="str">
        <f>IF(C16="","",C16)</f>
        <v>090-1234-5678</v>
      </c>
      <c r="AB10" s="88"/>
      <c r="AC10" s="88"/>
      <c r="AD10" s="88"/>
      <c r="AE10" s="88"/>
      <c r="AF10" s="88"/>
      <c r="AG10" s="88"/>
      <c r="AH10" s="89"/>
      <c r="AI10" s="114" t="s">
        <v>1543</v>
      </c>
      <c r="AJ10" s="115"/>
      <c r="AK10" s="115"/>
      <c r="AL10" s="115"/>
      <c r="AM10" s="115"/>
      <c r="AN10" s="116"/>
      <c r="AO10" s="87" t="str">
        <f>IF(C17="","",C17)</f>
        <v>s_hino@ehimeva.com</v>
      </c>
      <c r="AP10" s="88"/>
      <c r="AQ10" s="88"/>
      <c r="AR10" s="88"/>
      <c r="AS10" s="88"/>
      <c r="AT10" s="88"/>
      <c r="AU10" s="88"/>
      <c r="AV10" s="89"/>
      <c r="AX10" s="4"/>
    </row>
    <row r="11" spans="2:50" ht="38.4" customHeight="1" thickTop="1" thickBot="1" x14ac:dyDescent="0.25">
      <c r="C11" s="46"/>
      <c r="D11" s="46"/>
      <c r="E11" s="51"/>
      <c r="H11" s="24"/>
      <c r="I11" s="23"/>
      <c r="J11" s="73" t="s">
        <v>1797</v>
      </c>
      <c r="K11" s="59"/>
      <c r="L11" s="73" t="s">
        <v>1798</v>
      </c>
      <c r="M11" s="117"/>
      <c r="N11" s="117"/>
      <c r="O11" s="117"/>
      <c r="P11" s="117"/>
      <c r="Q11" s="32"/>
      <c r="R11" s="72"/>
      <c r="S11" s="72"/>
      <c r="U11" s="114" t="s">
        <v>18</v>
      </c>
      <c r="V11" s="85"/>
      <c r="W11" s="86"/>
      <c r="X11" s="87" t="str">
        <f>IF(L11="","",L11)</f>
        <v>松山　太郎</v>
      </c>
      <c r="Y11" s="88"/>
      <c r="Z11" s="88"/>
      <c r="AA11" s="88"/>
      <c r="AB11" s="88"/>
      <c r="AC11" s="88"/>
      <c r="AD11" s="88"/>
      <c r="AE11" s="88"/>
      <c r="AF11" s="108" t="s">
        <v>1534</v>
      </c>
      <c r="AG11" s="108"/>
      <c r="AH11" s="109"/>
      <c r="AI11" s="114" t="s">
        <v>17</v>
      </c>
      <c r="AJ11" s="115"/>
      <c r="AK11" s="115"/>
      <c r="AL11" s="115"/>
      <c r="AM11" s="115"/>
      <c r="AN11" s="116"/>
      <c r="AO11" s="87" t="str">
        <f>IF(J11="","",J11)</f>
        <v>JVA012345690</v>
      </c>
      <c r="AP11" s="88"/>
      <c r="AQ11" s="88"/>
      <c r="AR11" s="88"/>
      <c r="AS11" s="88"/>
      <c r="AT11" s="88"/>
      <c r="AU11" s="88"/>
      <c r="AV11" s="89"/>
      <c r="AX11" s="4"/>
    </row>
    <row r="12" spans="2:50" ht="38.4" customHeight="1" thickTop="1" thickBot="1" x14ac:dyDescent="0.25">
      <c r="C12" s="46"/>
      <c r="D12" s="47"/>
      <c r="E12" s="52"/>
      <c r="F12" s="40"/>
      <c r="G12" s="24" t="s">
        <v>1587</v>
      </c>
      <c r="H12" s="71" t="s">
        <v>1791</v>
      </c>
      <c r="I12" s="41"/>
      <c r="J12" s="42" t="s">
        <v>307</v>
      </c>
      <c r="K12" s="15" t="s">
        <v>3</v>
      </c>
      <c r="L12" s="42" t="s">
        <v>4</v>
      </c>
      <c r="M12" s="15" t="s">
        <v>308</v>
      </c>
      <c r="N12" s="15" t="s">
        <v>309</v>
      </c>
      <c r="O12" s="15" t="s">
        <v>310</v>
      </c>
      <c r="P12" s="43" t="s">
        <v>1594</v>
      </c>
      <c r="Q12" s="43" t="s">
        <v>453</v>
      </c>
      <c r="R12" s="72"/>
      <c r="S12" s="72"/>
      <c r="U12" s="69" t="s">
        <v>1791</v>
      </c>
      <c r="V12" s="70" t="s">
        <v>2</v>
      </c>
      <c r="W12" s="122" t="s">
        <v>313</v>
      </c>
      <c r="X12" s="123"/>
      <c r="Y12" s="123"/>
      <c r="Z12" s="124"/>
      <c r="AA12" s="125" t="s">
        <v>3</v>
      </c>
      <c r="AB12" s="125"/>
      <c r="AC12" s="107" t="s">
        <v>4</v>
      </c>
      <c r="AD12" s="108"/>
      <c r="AE12" s="108"/>
      <c r="AF12" s="108"/>
      <c r="AG12" s="109"/>
      <c r="AH12" s="107" t="s">
        <v>19</v>
      </c>
      <c r="AI12" s="108"/>
      <c r="AJ12" s="109"/>
      <c r="AK12" s="107" t="s">
        <v>7</v>
      </c>
      <c r="AL12" s="108"/>
      <c r="AM12" s="109"/>
      <c r="AN12" s="107" t="s">
        <v>8</v>
      </c>
      <c r="AO12" s="108"/>
      <c r="AP12" s="109"/>
      <c r="AQ12" s="107" t="s">
        <v>5</v>
      </c>
      <c r="AR12" s="108"/>
      <c r="AS12" s="109"/>
      <c r="AT12" s="118" t="s">
        <v>1537</v>
      </c>
      <c r="AU12" s="119"/>
      <c r="AV12" s="120"/>
      <c r="AX12" s="4"/>
    </row>
    <row r="13" spans="2:50" ht="38.4" customHeight="1" thickTop="1" thickBot="1" x14ac:dyDescent="0.25">
      <c r="C13" s="49"/>
      <c r="D13" s="48"/>
      <c r="E13" s="53"/>
      <c r="F13" s="40"/>
      <c r="G13" s="24">
        <f>IF($R$4="","",$R$4)</f>
        <v>10</v>
      </c>
      <c r="H13" s="73">
        <v>1</v>
      </c>
      <c r="I13" s="39">
        <v>1</v>
      </c>
      <c r="J13" s="74" t="s">
        <v>1787</v>
      </c>
      <c r="K13" s="73" t="s">
        <v>463</v>
      </c>
      <c r="L13" s="73" t="s">
        <v>462</v>
      </c>
      <c r="M13" s="73">
        <v>3</v>
      </c>
      <c r="N13" s="73">
        <v>181</v>
      </c>
      <c r="O13" s="73">
        <v>231</v>
      </c>
      <c r="P13" s="73">
        <v>300</v>
      </c>
      <c r="Q13" s="73" t="s">
        <v>465</v>
      </c>
      <c r="U13" s="75" t="str">
        <f xml:space="preserve"> IF(H13=1,"○","")</f>
        <v>○</v>
      </c>
      <c r="V13" s="68">
        <v>1</v>
      </c>
      <c r="W13" s="87" t="str">
        <f>IF(J13="","",J13)</f>
        <v>JVA012345678</v>
      </c>
      <c r="X13" s="88"/>
      <c r="Y13" s="88"/>
      <c r="Z13" s="89"/>
      <c r="AA13" s="121" t="str">
        <f>IF(K13="","",K13)</f>
        <v>①</v>
      </c>
      <c r="AB13" s="121"/>
      <c r="AC13" s="87" t="str">
        <f>IF(L13="","",L13)</f>
        <v>松山　一郎</v>
      </c>
      <c r="AD13" s="88"/>
      <c r="AE13" s="88"/>
      <c r="AF13" s="88"/>
      <c r="AG13" s="89"/>
      <c r="AH13" s="87">
        <f>IF(M13="","",M13)</f>
        <v>3</v>
      </c>
      <c r="AI13" s="88"/>
      <c r="AJ13" s="12" t="s">
        <v>9</v>
      </c>
      <c r="AK13" s="87">
        <f>IF(N13="","",N13)</f>
        <v>181</v>
      </c>
      <c r="AL13" s="88"/>
      <c r="AM13" s="12" t="s">
        <v>12</v>
      </c>
      <c r="AN13" s="87">
        <f>IF(O13="","",O13)</f>
        <v>231</v>
      </c>
      <c r="AO13" s="88"/>
      <c r="AP13" s="12" t="s">
        <v>12</v>
      </c>
      <c r="AQ13" s="87">
        <f>IF(P13="","",P13)</f>
        <v>300</v>
      </c>
      <c r="AR13" s="88"/>
      <c r="AS13" s="12" t="s">
        <v>12</v>
      </c>
      <c r="AT13" s="87" t="str">
        <f>IF(Q13="","",Q13)</f>
        <v>松山</v>
      </c>
      <c r="AU13" s="88"/>
      <c r="AV13" s="89"/>
      <c r="AX13" s="4"/>
    </row>
    <row r="14" spans="2:50" ht="38.4" customHeight="1" thickTop="1" thickBot="1" x14ac:dyDescent="0.25">
      <c r="B14" s="44" t="s">
        <v>1582</v>
      </c>
      <c r="C14" s="76" t="s">
        <v>478</v>
      </c>
      <c r="D14" s="73" t="s">
        <v>1795</v>
      </c>
      <c r="E14" s="74" t="s">
        <v>1589</v>
      </c>
      <c r="F14" s="2"/>
      <c r="G14" s="24">
        <f t="shared" ref="G14:G24" si="0">IF($R$4="","",$R$4)</f>
        <v>10</v>
      </c>
      <c r="H14" s="73">
        <v>1</v>
      </c>
      <c r="I14" s="13">
        <v>2</v>
      </c>
      <c r="J14" s="74" t="s">
        <v>1788</v>
      </c>
      <c r="K14" s="73">
        <v>2</v>
      </c>
      <c r="L14" s="73" t="s">
        <v>467</v>
      </c>
      <c r="M14" s="73">
        <v>3</v>
      </c>
      <c r="N14" s="73">
        <v>180</v>
      </c>
      <c r="O14" s="73">
        <v>230</v>
      </c>
      <c r="P14" s="73">
        <v>299</v>
      </c>
      <c r="Q14" s="73" t="s">
        <v>465</v>
      </c>
      <c r="U14" s="75" t="str">
        <f t="shared" ref="U14:U24" si="1" xml:space="preserve"> IF(H14=1,"○","")</f>
        <v>○</v>
      </c>
      <c r="V14" s="68">
        <v>2</v>
      </c>
      <c r="W14" s="87" t="str">
        <f t="shared" ref="W14:W24" si="2">IF(J14="","",J14)</f>
        <v>JVA012345679</v>
      </c>
      <c r="X14" s="88"/>
      <c r="Y14" s="88"/>
      <c r="Z14" s="89"/>
      <c r="AA14" s="121">
        <f t="shared" ref="AA14:AA24" si="3">IF(K14="","",K14)</f>
        <v>2</v>
      </c>
      <c r="AB14" s="121"/>
      <c r="AC14" s="87" t="str">
        <f t="shared" ref="AC14:AC24" si="4">IF(L14="","",L14)</f>
        <v>松山　二郎</v>
      </c>
      <c r="AD14" s="88"/>
      <c r="AE14" s="88"/>
      <c r="AF14" s="88"/>
      <c r="AG14" s="89"/>
      <c r="AH14" s="87">
        <f t="shared" ref="AH14:AH24" si="5">IF(M14="","",M14)</f>
        <v>3</v>
      </c>
      <c r="AI14" s="88"/>
      <c r="AJ14" s="12" t="s">
        <v>1792</v>
      </c>
      <c r="AK14" s="87">
        <f t="shared" ref="AK14:AK24" si="6">IF(N14="","",N14)</f>
        <v>180</v>
      </c>
      <c r="AL14" s="88"/>
      <c r="AM14" s="12" t="s">
        <v>1793</v>
      </c>
      <c r="AN14" s="87">
        <f t="shared" ref="AN14:AN24" si="7">IF(O14="","",O14)</f>
        <v>230</v>
      </c>
      <c r="AO14" s="88"/>
      <c r="AP14" s="12" t="s">
        <v>1793</v>
      </c>
      <c r="AQ14" s="87">
        <f t="shared" ref="AQ14:AQ24" si="8">IF(P14="","",P14)</f>
        <v>299</v>
      </c>
      <c r="AR14" s="88"/>
      <c r="AS14" s="12" t="s">
        <v>1793</v>
      </c>
      <c r="AT14" s="87" t="str">
        <f t="shared" ref="AT14:AT24" si="9">IF(Q14="","",Q14)</f>
        <v>松山</v>
      </c>
      <c r="AU14" s="88"/>
      <c r="AV14" s="89"/>
      <c r="AX14" s="4"/>
    </row>
    <row r="15" spans="2:50" ht="38.4" customHeight="1" thickTop="1" thickBot="1" x14ac:dyDescent="0.25">
      <c r="B15" s="44" t="s">
        <v>311</v>
      </c>
      <c r="C15" s="73" t="s">
        <v>1586</v>
      </c>
      <c r="D15" s="77" t="s">
        <v>1796</v>
      </c>
      <c r="E15" s="74" t="s">
        <v>1590</v>
      </c>
      <c r="F15" s="2"/>
      <c r="G15" s="24">
        <f t="shared" si="0"/>
        <v>10</v>
      </c>
      <c r="H15" s="73">
        <v>1</v>
      </c>
      <c r="I15" s="13">
        <v>3</v>
      </c>
      <c r="J15" s="74" t="s">
        <v>1789</v>
      </c>
      <c r="K15" s="73">
        <v>3</v>
      </c>
      <c r="L15" s="73" t="s">
        <v>468</v>
      </c>
      <c r="M15" s="73">
        <v>3</v>
      </c>
      <c r="N15" s="73">
        <v>179</v>
      </c>
      <c r="O15" s="73">
        <v>229</v>
      </c>
      <c r="P15" s="73">
        <v>298</v>
      </c>
      <c r="Q15" s="73" t="s">
        <v>466</v>
      </c>
      <c r="U15" s="75" t="str">
        <f t="shared" si="1"/>
        <v>○</v>
      </c>
      <c r="V15" s="68">
        <v>3</v>
      </c>
      <c r="W15" s="87" t="str">
        <f t="shared" si="2"/>
        <v>JVA012345680</v>
      </c>
      <c r="X15" s="88"/>
      <c r="Y15" s="88"/>
      <c r="Z15" s="89"/>
      <c r="AA15" s="121">
        <f t="shared" si="3"/>
        <v>3</v>
      </c>
      <c r="AB15" s="121"/>
      <c r="AC15" s="87" t="str">
        <f t="shared" si="4"/>
        <v>松山　三郎</v>
      </c>
      <c r="AD15" s="88"/>
      <c r="AE15" s="88"/>
      <c r="AF15" s="88"/>
      <c r="AG15" s="89"/>
      <c r="AH15" s="87">
        <f t="shared" si="5"/>
        <v>3</v>
      </c>
      <c r="AI15" s="88"/>
      <c r="AJ15" s="12" t="s">
        <v>1792</v>
      </c>
      <c r="AK15" s="87">
        <f t="shared" si="6"/>
        <v>179</v>
      </c>
      <c r="AL15" s="88"/>
      <c r="AM15" s="12" t="s">
        <v>1793</v>
      </c>
      <c r="AN15" s="87">
        <f t="shared" si="7"/>
        <v>229</v>
      </c>
      <c r="AO15" s="88"/>
      <c r="AP15" s="12" t="s">
        <v>1793</v>
      </c>
      <c r="AQ15" s="87">
        <f t="shared" si="8"/>
        <v>298</v>
      </c>
      <c r="AR15" s="88"/>
      <c r="AS15" s="12" t="s">
        <v>1793</v>
      </c>
      <c r="AT15" s="87" t="str">
        <f t="shared" si="9"/>
        <v>北条</v>
      </c>
      <c r="AU15" s="88"/>
      <c r="AV15" s="89"/>
      <c r="AX15" s="4"/>
    </row>
    <row r="16" spans="2:50" ht="38.4" customHeight="1" thickTop="1" thickBot="1" x14ac:dyDescent="0.25">
      <c r="B16" s="44" t="s">
        <v>1583</v>
      </c>
      <c r="C16" s="73" t="s">
        <v>464</v>
      </c>
      <c r="D16" s="11"/>
      <c r="E16" s="11"/>
      <c r="F16" s="11"/>
      <c r="G16" s="24">
        <f t="shared" si="0"/>
        <v>10</v>
      </c>
      <c r="H16" s="73"/>
      <c r="I16" s="13">
        <v>4</v>
      </c>
      <c r="J16" s="74" t="s">
        <v>1595</v>
      </c>
      <c r="K16" s="73">
        <v>4</v>
      </c>
      <c r="L16" s="73" t="s">
        <v>469</v>
      </c>
      <c r="M16" s="73">
        <v>3</v>
      </c>
      <c r="N16" s="73">
        <v>178</v>
      </c>
      <c r="O16" s="73">
        <v>228</v>
      </c>
      <c r="P16" s="73">
        <v>297</v>
      </c>
      <c r="Q16" s="73" t="s">
        <v>466</v>
      </c>
      <c r="U16" s="75" t="str">
        <f t="shared" si="1"/>
        <v/>
      </c>
      <c r="V16" s="68">
        <v>4</v>
      </c>
      <c r="W16" s="87" t="str">
        <f t="shared" si="2"/>
        <v>JVA012345681</v>
      </c>
      <c r="X16" s="88"/>
      <c r="Y16" s="88"/>
      <c r="Z16" s="89"/>
      <c r="AA16" s="121">
        <f t="shared" si="3"/>
        <v>4</v>
      </c>
      <c r="AB16" s="121"/>
      <c r="AC16" s="87" t="str">
        <f t="shared" si="4"/>
        <v>松山　四郎</v>
      </c>
      <c r="AD16" s="88"/>
      <c r="AE16" s="88"/>
      <c r="AF16" s="88"/>
      <c r="AG16" s="89"/>
      <c r="AH16" s="87">
        <f t="shared" si="5"/>
        <v>3</v>
      </c>
      <c r="AI16" s="88"/>
      <c r="AJ16" s="12" t="s">
        <v>1792</v>
      </c>
      <c r="AK16" s="87">
        <f t="shared" si="6"/>
        <v>178</v>
      </c>
      <c r="AL16" s="88"/>
      <c r="AM16" s="12" t="s">
        <v>1793</v>
      </c>
      <c r="AN16" s="87">
        <f t="shared" si="7"/>
        <v>228</v>
      </c>
      <c r="AO16" s="88"/>
      <c r="AP16" s="12" t="s">
        <v>1793</v>
      </c>
      <c r="AQ16" s="87">
        <f t="shared" si="8"/>
        <v>297</v>
      </c>
      <c r="AR16" s="88"/>
      <c r="AS16" s="12" t="s">
        <v>1793</v>
      </c>
      <c r="AT16" s="87" t="str">
        <f t="shared" si="9"/>
        <v>北条</v>
      </c>
      <c r="AU16" s="88"/>
      <c r="AV16" s="89"/>
      <c r="AX16" s="4"/>
    </row>
    <row r="17" spans="2:50" ht="38.4" customHeight="1" thickTop="1" thickBot="1" x14ac:dyDescent="0.25">
      <c r="B17" s="16" t="s">
        <v>1543</v>
      </c>
      <c r="C17" s="73" t="s">
        <v>1588</v>
      </c>
      <c r="G17" s="24">
        <f t="shared" si="0"/>
        <v>10</v>
      </c>
      <c r="H17" s="73"/>
      <c r="I17" s="13">
        <v>5</v>
      </c>
      <c r="J17" s="74" t="s">
        <v>1596</v>
      </c>
      <c r="K17" s="73">
        <v>5</v>
      </c>
      <c r="L17" s="73" t="s">
        <v>470</v>
      </c>
      <c r="M17" s="73">
        <v>3</v>
      </c>
      <c r="N17" s="73">
        <v>177</v>
      </c>
      <c r="O17" s="73">
        <v>227</v>
      </c>
      <c r="P17" s="73">
        <v>296</v>
      </c>
      <c r="Q17" s="73" t="s">
        <v>465</v>
      </c>
      <c r="U17" s="75" t="str">
        <f t="shared" si="1"/>
        <v/>
      </c>
      <c r="V17" s="68">
        <v>5</v>
      </c>
      <c r="W17" s="87" t="str">
        <f t="shared" si="2"/>
        <v>JVA012345682</v>
      </c>
      <c r="X17" s="88"/>
      <c r="Y17" s="88"/>
      <c r="Z17" s="89"/>
      <c r="AA17" s="121">
        <f t="shared" si="3"/>
        <v>5</v>
      </c>
      <c r="AB17" s="121"/>
      <c r="AC17" s="87" t="str">
        <f t="shared" si="4"/>
        <v>松山　五郎</v>
      </c>
      <c r="AD17" s="88"/>
      <c r="AE17" s="88"/>
      <c r="AF17" s="88"/>
      <c r="AG17" s="89"/>
      <c r="AH17" s="87">
        <f t="shared" si="5"/>
        <v>3</v>
      </c>
      <c r="AI17" s="88"/>
      <c r="AJ17" s="12" t="s">
        <v>1792</v>
      </c>
      <c r="AK17" s="87">
        <f t="shared" si="6"/>
        <v>177</v>
      </c>
      <c r="AL17" s="88"/>
      <c r="AM17" s="12" t="s">
        <v>1793</v>
      </c>
      <c r="AN17" s="87">
        <f t="shared" si="7"/>
        <v>227</v>
      </c>
      <c r="AO17" s="88"/>
      <c r="AP17" s="12" t="s">
        <v>1793</v>
      </c>
      <c r="AQ17" s="87">
        <f t="shared" si="8"/>
        <v>296</v>
      </c>
      <c r="AR17" s="88"/>
      <c r="AS17" s="12" t="s">
        <v>1793</v>
      </c>
      <c r="AT17" s="87" t="str">
        <f t="shared" si="9"/>
        <v>松山</v>
      </c>
      <c r="AU17" s="88"/>
      <c r="AV17" s="89"/>
      <c r="AX17" s="4"/>
    </row>
    <row r="18" spans="2:50" ht="38.4" customHeight="1" thickTop="1" thickBot="1" x14ac:dyDescent="0.25">
      <c r="G18" s="24">
        <f t="shared" si="0"/>
        <v>10</v>
      </c>
      <c r="H18" s="73"/>
      <c r="I18" s="13">
        <v>6</v>
      </c>
      <c r="J18" s="74" t="s">
        <v>1597</v>
      </c>
      <c r="K18" s="73">
        <v>6</v>
      </c>
      <c r="L18" s="73" t="s">
        <v>471</v>
      </c>
      <c r="M18" s="73">
        <v>3</v>
      </c>
      <c r="N18" s="73">
        <v>176</v>
      </c>
      <c r="O18" s="73">
        <v>226</v>
      </c>
      <c r="P18" s="73">
        <v>295</v>
      </c>
      <c r="Q18" s="73" t="s">
        <v>465</v>
      </c>
      <c r="U18" s="75" t="str">
        <f t="shared" si="1"/>
        <v/>
      </c>
      <c r="V18" s="68">
        <v>6</v>
      </c>
      <c r="W18" s="87" t="str">
        <f t="shared" si="2"/>
        <v>JVA012345683</v>
      </c>
      <c r="X18" s="88"/>
      <c r="Y18" s="88"/>
      <c r="Z18" s="89"/>
      <c r="AA18" s="121">
        <f t="shared" si="3"/>
        <v>6</v>
      </c>
      <c r="AB18" s="121"/>
      <c r="AC18" s="87" t="str">
        <f t="shared" si="4"/>
        <v>松山　六郎</v>
      </c>
      <c r="AD18" s="88"/>
      <c r="AE18" s="88"/>
      <c r="AF18" s="88"/>
      <c r="AG18" s="89"/>
      <c r="AH18" s="87">
        <f t="shared" si="5"/>
        <v>3</v>
      </c>
      <c r="AI18" s="88"/>
      <c r="AJ18" s="12" t="s">
        <v>1792</v>
      </c>
      <c r="AK18" s="87">
        <f t="shared" si="6"/>
        <v>176</v>
      </c>
      <c r="AL18" s="88"/>
      <c r="AM18" s="12" t="s">
        <v>1793</v>
      </c>
      <c r="AN18" s="87">
        <f t="shared" si="7"/>
        <v>226</v>
      </c>
      <c r="AO18" s="88"/>
      <c r="AP18" s="12" t="s">
        <v>1793</v>
      </c>
      <c r="AQ18" s="87">
        <f t="shared" si="8"/>
        <v>295</v>
      </c>
      <c r="AR18" s="88"/>
      <c r="AS18" s="12" t="s">
        <v>1793</v>
      </c>
      <c r="AT18" s="87" t="str">
        <f t="shared" si="9"/>
        <v>松山</v>
      </c>
      <c r="AU18" s="88"/>
      <c r="AV18" s="89"/>
    </row>
    <row r="19" spans="2:50" ht="38.4" customHeight="1" thickTop="1" thickBot="1" x14ac:dyDescent="0.25">
      <c r="G19" s="24">
        <f t="shared" si="0"/>
        <v>10</v>
      </c>
      <c r="H19" s="73"/>
      <c r="I19" s="13">
        <v>7</v>
      </c>
      <c r="J19" s="74" t="s">
        <v>1598</v>
      </c>
      <c r="K19" s="73">
        <v>7</v>
      </c>
      <c r="L19" s="73" t="s">
        <v>472</v>
      </c>
      <c r="M19" s="73">
        <v>2</v>
      </c>
      <c r="N19" s="73">
        <v>175</v>
      </c>
      <c r="O19" s="73">
        <v>225</v>
      </c>
      <c r="P19" s="73">
        <v>294</v>
      </c>
      <c r="Q19" s="73" t="s">
        <v>465</v>
      </c>
      <c r="U19" s="75" t="str">
        <f t="shared" si="1"/>
        <v/>
      </c>
      <c r="V19" s="68">
        <v>7</v>
      </c>
      <c r="W19" s="87" t="str">
        <f t="shared" si="2"/>
        <v>JVA012345684</v>
      </c>
      <c r="X19" s="88"/>
      <c r="Y19" s="88"/>
      <c r="Z19" s="89"/>
      <c r="AA19" s="121">
        <f t="shared" si="3"/>
        <v>7</v>
      </c>
      <c r="AB19" s="121"/>
      <c r="AC19" s="87" t="str">
        <f t="shared" si="4"/>
        <v>松山　七郎</v>
      </c>
      <c r="AD19" s="88"/>
      <c r="AE19" s="88"/>
      <c r="AF19" s="88"/>
      <c r="AG19" s="89"/>
      <c r="AH19" s="87">
        <f t="shared" si="5"/>
        <v>2</v>
      </c>
      <c r="AI19" s="88"/>
      <c r="AJ19" s="12" t="s">
        <v>1792</v>
      </c>
      <c r="AK19" s="87">
        <f t="shared" si="6"/>
        <v>175</v>
      </c>
      <c r="AL19" s="88"/>
      <c r="AM19" s="12" t="s">
        <v>1793</v>
      </c>
      <c r="AN19" s="87">
        <f t="shared" si="7"/>
        <v>225</v>
      </c>
      <c r="AO19" s="88"/>
      <c r="AP19" s="12" t="s">
        <v>1793</v>
      </c>
      <c r="AQ19" s="87">
        <f t="shared" si="8"/>
        <v>294</v>
      </c>
      <c r="AR19" s="88"/>
      <c r="AS19" s="12" t="s">
        <v>1793</v>
      </c>
      <c r="AT19" s="87" t="str">
        <f t="shared" si="9"/>
        <v>松山</v>
      </c>
      <c r="AU19" s="88"/>
      <c r="AV19" s="89"/>
    </row>
    <row r="20" spans="2:50" ht="38.4" customHeight="1" thickTop="1" thickBot="1" x14ac:dyDescent="0.25">
      <c r="G20" s="24">
        <f t="shared" si="0"/>
        <v>10</v>
      </c>
      <c r="H20" s="73"/>
      <c r="I20" s="13">
        <v>8</v>
      </c>
      <c r="J20" s="74" t="s">
        <v>1599</v>
      </c>
      <c r="K20" s="73">
        <v>8</v>
      </c>
      <c r="L20" s="73" t="s">
        <v>473</v>
      </c>
      <c r="M20" s="73">
        <v>2</v>
      </c>
      <c r="N20" s="73">
        <v>174</v>
      </c>
      <c r="O20" s="73">
        <v>224</v>
      </c>
      <c r="P20" s="73">
        <v>293</v>
      </c>
      <c r="Q20" s="73" t="s">
        <v>465</v>
      </c>
      <c r="U20" s="75" t="str">
        <f t="shared" si="1"/>
        <v/>
      </c>
      <c r="V20" s="68">
        <v>8</v>
      </c>
      <c r="W20" s="87" t="str">
        <f t="shared" si="2"/>
        <v>JVA012345685</v>
      </c>
      <c r="X20" s="88"/>
      <c r="Y20" s="88"/>
      <c r="Z20" s="89"/>
      <c r="AA20" s="121">
        <f t="shared" si="3"/>
        <v>8</v>
      </c>
      <c r="AB20" s="121"/>
      <c r="AC20" s="87" t="str">
        <f t="shared" si="4"/>
        <v>松山　八郎</v>
      </c>
      <c r="AD20" s="88"/>
      <c r="AE20" s="88"/>
      <c r="AF20" s="88"/>
      <c r="AG20" s="89"/>
      <c r="AH20" s="87">
        <f t="shared" si="5"/>
        <v>2</v>
      </c>
      <c r="AI20" s="88"/>
      <c r="AJ20" s="12" t="s">
        <v>1792</v>
      </c>
      <c r="AK20" s="87">
        <f t="shared" si="6"/>
        <v>174</v>
      </c>
      <c r="AL20" s="88"/>
      <c r="AM20" s="12" t="s">
        <v>1793</v>
      </c>
      <c r="AN20" s="87">
        <f t="shared" si="7"/>
        <v>224</v>
      </c>
      <c r="AO20" s="88"/>
      <c r="AP20" s="12" t="s">
        <v>1793</v>
      </c>
      <c r="AQ20" s="87">
        <f t="shared" si="8"/>
        <v>293</v>
      </c>
      <c r="AR20" s="88"/>
      <c r="AS20" s="12" t="s">
        <v>1793</v>
      </c>
      <c r="AT20" s="87" t="str">
        <f t="shared" si="9"/>
        <v>松山</v>
      </c>
      <c r="AU20" s="88"/>
      <c r="AV20" s="89"/>
    </row>
    <row r="21" spans="2:50" ht="38.4" customHeight="1" thickTop="1" thickBot="1" x14ac:dyDescent="0.25">
      <c r="G21" s="24">
        <f t="shared" si="0"/>
        <v>10</v>
      </c>
      <c r="H21" s="73"/>
      <c r="I21" s="13">
        <v>9</v>
      </c>
      <c r="J21" s="74" t="s">
        <v>1600</v>
      </c>
      <c r="K21" s="73">
        <v>9</v>
      </c>
      <c r="L21" s="73" t="s">
        <v>474</v>
      </c>
      <c r="M21" s="73">
        <v>2</v>
      </c>
      <c r="N21" s="73">
        <v>173</v>
      </c>
      <c r="O21" s="73">
        <v>223</v>
      </c>
      <c r="P21" s="73">
        <v>292</v>
      </c>
      <c r="Q21" s="73" t="s">
        <v>466</v>
      </c>
      <c r="U21" s="75" t="str">
        <f t="shared" si="1"/>
        <v/>
      </c>
      <c r="V21" s="68">
        <v>9</v>
      </c>
      <c r="W21" s="87" t="str">
        <f t="shared" si="2"/>
        <v>JVA012345686</v>
      </c>
      <c r="X21" s="88"/>
      <c r="Y21" s="88"/>
      <c r="Z21" s="89"/>
      <c r="AA21" s="121">
        <f t="shared" si="3"/>
        <v>9</v>
      </c>
      <c r="AB21" s="121"/>
      <c r="AC21" s="87" t="str">
        <f t="shared" si="4"/>
        <v>松山　九郎</v>
      </c>
      <c r="AD21" s="88"/>
      <c r="AE21" s="88"/>
      <c r="AF21" s="88"/>
      <c r="AG21" s="89"/>
      <c r="AH21" s="87">
        <f t="shared" si="5"/>
        <v>2</v>
      </c>
      <c r="AI21" s="88"/>
      <c r="AJ21" s="12" t="s">
        <v>1792</v>
      </c>
      <c r="AK21" s="87">
        <f t="shared" si="6"/>
        <v>173</v>
      </c>
      <c r="AL21" s="88"/>
      <c r="AM21" s="12" t="s">
        <v>1793</v>
      </c>
      <c r="AN21" s="87">
        <f t="shared" si="7"/>
        <v>223</v>
      </c>
      <c r="AO21" s="88"/>
      <c r="AP21" s="12" t="s">
        <v>1793</v>
      </c>
      <c r="AQ21" s="87">
        <f t="shared" si="8"/>
        <v>292</v>
      </c>
      <c r="AR21" s="88"/>
      <c r="AS21" s="12" t="s">
        <v>1793</v>
      </c>
      <c r="AT21" s="87" t="str">
        <f t="shared" si="9"/>
        <v>北条</v>
      </c>
      <c r="AU21" s="88"/>
      <c r="AV21" s="89"/>
    </row>
    <row r="22" spans="2:50" ht="38.4" customHeight="1" thickTop="1" thickBot="1" x14ac:dyDescent="0.25">
      <c r="G22" s="24">
        <f t="shared" si="0"/>
        <v>10</v>
      </c>
      <c r="H22" s="73"/>
      <c r="I22" s="13">
        <v>10</v>
      </c>
      <c r="J22" s="74" t="s">
        <v>1601</v>
      </c>
      <c r="K22" s="73">
        <v>10</v>
      </c>
      <c r="L22" s="73" t="s">
        <v>475</v>
      </c>
      <c r="M22" s="73">
        <v>2</v>
      </c>
      <c r="N22" s="73">
        <v>172</v>
      </c>
      <c r="O22" s="73">
        <v>222</v>
      </c>
      <c r="P22" s="73">
        <v>291</v>
      </c>
      <c r="Q22" s="73" t="s">
        <v>466</v>
      </c>
      <c r="U22" s="75" t="str">
        <f t="shared" si="1"/>
        <v/>
      </c>
      <c r="V22" s="68">
        <v>10</v>
      </c>
      <c r="W22" s="87" t="str">
        <f t="shared" si="2"/>
        <v>JVA012345687</v>
      </c>
      <c r="X22" s="88"/>
      <c r="Y22" s="88"/>
      <c r="Z22" s="89"/>
      <c r="AA22" s="121">
        <f t="shared" si="3"/>
        <v>10</v>
      </c>
      <c r="AB22" s="121"/>
      <c r="AC22" s="87" t="str">
        <f t="shared" si="4"/>
        <v>松山　十郎</v>
      </c>
      <c r="AD22" s="88"/>
      <c r="AE22" s="88"/>
      <c r="AF22" s="88"/>
      <c r="AG22" s="89"/>
      <c r="AH22" s="87">
        <f t="shared" si="5"/>
        <v>2</v>
      </c>
      <c r="AI22" s="88"/>
      <c r="AJ22" s="12" t="s">
        <v>1792</v>
      </c>
      <c r="AK22" s="87">
        <f t="shared" si="6"/>
        <v>172</v>
      </c>
      <c r="AL22" s="88"/>
      <c r="AM22" s="12" t="s">
        <v>1793</v>
      </c>
      <c r="AN22" s="87">
        <f t="shared" si="7"/>
        <v>222</v>
      </c>
      <c r="AO22" s="88"/>
      <c r="AP22" s="12" t="s">
        <v>1793</v>
      </c>
      <c r="AQ22" s="87">
        <f t="shared" si="8"/>
        <v>291</v>
      </c>
      <c r="AR22" s="88"/>
      <c r="AS22" s="12" t="s">
        <v>1793</v>
      </c>
      <c r="AT22" s="87" t="str">
        <f t="shared" si="9"/>
        <v>北条</v>
      </c>
      <c r="AU22" s="88"/>
      <c r="AV22" s="89"/>
    </row>
    <row r="23" spans="2:50" ht="38.4" customHeight="1" thickTop="1" thickBot="1" x14ac:dyDescent="0.25">
      <c r="G23" s="24">
        <f t="shared" si="0"/>
        <v>10</v>
      </c>
      <c r="H23" s="73"/>
      <c r="I23" s="13">
        <v>11</v>
      </c>
      <c r="J23" s="74" t="s">
        <v>1602</v>
      </c>
      <c r="K23" s="73">
        <v>11</v>
      </c>
      <c r="L23" s="73" t="s">
        <v>476</v>
      </c>
      <c r="M23" s="73">
        <v>2</v>
      </c>
      <c r="N23" s="73">
        <v>171</v>
      </c>
      <c r="O23" s="73">
        <v>221</v>
      </c>
      <c r="P23" s="73">
        <v>290</v>
      </c>
      <c r="Q23" s="73" t="s">
        <v>465</v>
      </c>
      <c r="U23" s="75" t="str">
        <f t="shared" si="1"/>
        <v/>
      </c>
      <c r="V23" s="68">
        <v>11</v>
      </c>
      <c r="W23" s="87" t="str">
        <f t="shared" si="2"/>
        <v>JVA012345688</v>
      </c>
      <c r="X23" s="88"/>
      <c r="Y23" s="88"/>
      <c r="Z23" s="89"/>
      <c r="AA23" s="121">
        <f t="shared" si="3"/>
        <v>11</v>
      </c>
      <c r="AB23" s="121"/>
      <c r="AC23" s="87" t="str">
        <f t="shared" si="4"/>
        <v>松山　十一郎</v>
      </c>
      <c r="AD23" s="88"/>
      <c r="AE23" s="88"/>
      <c r="AF23" s="88"/>
      <c r="AG23" s="89"/>
      <c r="AH23" s="87">
        <f t="shared" si="5"/>
        <v>2</v>
      </c>
      <c r="AI23" s="88"/>
      <c r="AJ23" s="12" t="s">
        <v>1792</v>
      </c>
      <c r="AK23" s="87">
        <f t="shared" si="6"/>
        <v>171</v>
      </c>
      <c r="AL23" s="88"/>
      <c r="AM23" s="12" t="s">
        <v>1793</v>
      </c>
      <c r="AN23" s="87">
        <f t="shared" si="7"/>
        <v>221</v>
      </c>
      <c r="AO23" s="88"/>
      <c r="AP23" s="12" t="s">
        <v>1793</v>
      </c>
      <c r="AQ23" s="87">
        <f t="shared" si="8"/>
        <v>290</v>
      </c>
      <c r="AR23" s="88"/>
      <c r="AS23" s="12" t="s">
        <v>1793</v>
      </c>
      <c r="AT23" s="87" t="str">
        <f t="shared" si="9"/>
        <v>松山</v>
      </c>
      <c r="AU23" s="88"/>
      <c r="AV23" s="89"/>
    </row>
    <row r="24" spans="2:50" ht="38.4" customHeight="1" thickTop="1" thickBot="1" x14ac:dyDescent="0.25">
      <c r="G24" s="24">
        <f t="shared" si="0"/>
        <v>10</v>
      </c>
      <c r="H24" s="73"/>
      <c r="I24" s="13">
        <v>12</v>
      </c>
      <c r="J24" s="74" t="s">
        <v>1790</v>
      </c>
      <c r="K24" s="73">
        <v>12</v>
      </c>
      <c r="L24" s="73" t="s">
        <v>477</v>
      </c>
      <c r="M24" s="73">
        <v>1</v>
      </c>
      <c r="N24" s="73">
        <v>170</v>
      </c>
      <c r="O24" s="73">
        <v>220</v>
      </c>
      <c r="P24" s="73">
        <v>289</v>
      </c>
      <c r="Q24" s="73" t="s">
        <v>465</v>
      </c>
      <c r="U24" s="75" t="str">
        <f t="shared" si="1"/>
        <v/>
      </c>
      <c r="V24" s="68">
        <v>12</v>
      </c>
      <c r="W24" s="87" t="str">
        <f t="shared" si="2"/>
        <v>JVA012345689</v>
      </c>
      <c r="X24" s="88"/>
      <c r="Y24" s="88"/>
      <c r="Z24" s="89"/>
      <c r="AA24" s="121">
        <f t="shared" si="3"/>
        <v>12</v>
      </c>
      <c r="AB24" s="121"/>
      <c r="AC24" s="87" t="str">
        <f t="shared" si="4"/>
        <v>松山　十二郎</v>
      </c>
      <c r="AD24" s="88"/>
      <c r="AE24" s="88"/>
      <c r="AF24" s="88"/>
      <c r="AG24" s="89"/>
      <c r="AH24" s="87">
        <f t="shared" si="5"/>
        <v>1</v>
      </c>
      <c r="AI24" s="88"/>
      <c r="AJ24" s="12" t="s">
        <v>1792</v>
      </c>
      <c r="AK24" s="87">
        <f t="shared" si="6"/>
        <v>170</v>
      </c>
      <c r="AL24" s="88"/>
      <c r="AM24" s="12" t="s">
        <v>1793</v>
      </c>
      <c r="AN24" s="87">
        <f t="shared" si="7"/>
        <v>220</v>
      </c>
      <c r="AO24" s="88"/>
      <c r="AP24" s="12" t="s">
        <v>1793</v>
      </c>
      <c r="AQ24" s="87">
        <f t="shared" si="8"/>
        <v>289</v>
      </c>
      <c r="AR24" s="88"/>
      <c r="AS24" s="12" t="s">
        <v>1793</v>
      </c>
      <c r="AT24" s="87" t="str">
        <f t="shared" si="9"/>
        <v>松山</v>
      </c>
      <c r="AU24" s="88"/>
      <c r="AV24" s="89"/>
    </row>
    <row r="25" spans="2:50" ht="16.8" thickTop="1" x14ac:dyDescent="0.2">
      <c r="U25" s="126" t="s">
        <v>16</v>
      </c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</row>
    <row r="26" spans="2:50" ht="16.2" x14ac:dyDescent="0.2">
      <c r="U26" s="126" t="s">
        <v>1794</v>
      </c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</row>
    <row r="27" spans="2:50" ht="39" customHeight="1" x14ac:dyDescent="0.2"/>
    <row r="28" spans="2:50" ht="39" customHeight="1" x14ac:dyDescent="0.2"/>
  </sheetData>
  <sheetProtection algorithmName="SHA-512" hashValue="Y3n/Qi56gQc/BOIum4xNzrfgZ3B/+CI3wgCRJPAlGmjp1bNYp9KNZkwOAAgd+CIb0tfzo3kghE4ZdsYTxEENdw==" saltValue="xKMB2rKXZp0uUvt0zoAMlA==" spinCount="100000" sheet="1" objects="1" scenarios="1" selectLockedCells="1"/>
  <mergeCells count="140">
    <mergeCell ref="AQ24:AR24"/>
    <mergeCell ref="AT24:AV24"/>
    <mergeCell ref="U25:AV25"/>
    <mergeCell ref="U26:AV26"/>
    <mergeCell ref="W24:Z24"/>
    <mergeCell ref="AA24:AB24"/>
    <mergeCell ref="AC24:AG24"/>
    <mergeCell ref="AH24:AI24"/>
    <mergeCell ref="AK24:AL24"/>
    <mergeCell ref="AN24:AO24"/>
    <mergeCell ref="AQ22:AR22"/>
    <mergeCell ref="AT22:AV22"/>
    <mergeCell ref="W23:Z23"/>
    <mergeCell ref="AA23:AB23"/>
    <mergeCell ref="AC23:AG23"/>
    <mergeCell ref="AH23:AI23"/>
    <mergeCell ref="AK23:AL23"/>
    <mergeCell ref="AN23:AO23"/>
    <mergeCell ref="AQ23:AR23"/>
    <mergeCell ref="AT23:AV23"/>
    <mergeCell ref="W22:Z22"/>
    <mergeCell ref="AA22:AB22"/>
    <mergeCell ref="AC22:AG22"/>
    <mergeCell ref="AH22:AI22"/>
    <mergeCell ref="AK22:AL22"/>
    <mergeCell ref="AN22:AO22"/>
    <mergeCell ref="AQ20:AR20"/>
    <mergeCell ref="AT20:AV20"/>
    <mergeCell ref="W21:Z21"/>
    <mergeCell ref="AA21:AB21"/>
    <mergeCell ref="AC21:AG21"/>
    <mergeCell ref="AH21:AI21"/>
    <mergeCell ref="AK21:AL21"/>
    <mergeCell ref="AN21:AO21"/>
    <mergeCell ref="AQ21:AR21"/>
    <mergeCell ref="AT21:AV21"/>
    <mergeCell ref="W20:Z20"/>
    <mergeCell ref="AA20:AB20"/>
    <mergeCell ref="AC20:AG20"/>
    <mergeCell ref="AH20:AI20"/>
    <mergeCell ref="AK20:AL20"/>
    <mergeCell ref="AN20:AO20"/>
    <mergeCell ref="AQ18:AR18"/>
    <mergeCell ref="AT18:AV18"/>
    <mergeCell ref="W19:Z19"/>
    <mergeCell ref="AA19:AB19"/>
    <mergeCell ref="AC19:AG19"/>
    <mergeCell ref="AH19:AI19"/>
    <mergeCell ref="AK19:AL19"/>
    <mergeCell ref="AN19:AO19"/>
    <mergeCell ref="AQ19:AR19"/>
    <mergeCell ref="AT19:AV19"/>
    <mergeCell ref="W18:Z18"/>
    <mergeCell ref="AA18:AB18"/>
    <mergeCell ref="AC18:AG18"/>
    <mergeCell ref="AH18:AI18"/>
    <mergeCell ref="AK18:AL18"/>
    <mergeCell ref="AN18:AO18"/>
    <mergeCell ref="AQ16:AR16"/>
    <mergeCell ref="AT16:AV16"/>
    <mergeCell ref="W17:Z17"/>
    <mergeCell ref="AA17:AB17"/>
    <mergeCell ref="AC17:AG17"/>
    <mergeCell ref="AH17:AI17"/>
    <mergeCell ref="AK17:AL17"/>
    <mergeCell ref="AN17:AO17"/>
    <mergeCell ref="AQ17:AR17"/>
    <mergeCell ref="AT17:AV17"/>
    <mergeCell ref="W16:Z16"/>
    <mergeCell ref="AA16:AB16"/>
    <mergeCell ref="AC16:AG16"/>
    <mergeCell ref="AH16:AI16"/>
    <mergeCell ref="AK16:AL16"/>
    <mergeCell ref="AN16:AO16"/>
    <mergeCell ref="AQ14:AR14"/>
    <mergeCell ref="AT14:AV14"/>
    <mergeCell ref="W15:Z15"/>
    <mergeCell ref="AA15:AB15"/>
    <mergeCell ref="AC15:AG15"/>
    <mergeCell ref="AH15:AI15"/>
    <mergeCell ref="AK15:AL15"/>
    <mergeCell ref="AN15:AO15"/>
    <mergeCell ref="AQ15:AR15"/>
    <mergeCell ref="AT15:AV15"/>
    <mergeCell ref="W14:Z14"/>
    <mergeCell ref="AA14:AB14"/>
    <mergeCell ref="AC14:AG14"/>
    <mergeCell ref="AH14:AI14"/>
    <mergeCell ref="AK14:AL14"/>
    <mergeCell ref="AN14:AO14"/>
    <mergeCell ref="AQ12:AS12"/>
    <mergeCell ref="AT12:AV12"/>
    <mergeCell ref="W13:Z13"/>
    <mergeCell ref="AA13:AB13"/>
    <mergeCell ref="AC13:AG13"/>
    <mergeCell ref="AH13:AI13"/>
    <mergeCell ref="AK13:AL13"/>
    <mergeCell ref="AN13:AO13"/>
    <mergeCell ref="AQ13:AR13"/>
    <mergeCell ref="AT13:AV13"/>
    <mergeCell ref="W12:Z12"/>
    <mergeCell ref="AA12:AB12"/>
    <mergeCell ref="AC12:AG12"/>
    <mergeCell ref="AH12:AJ12"/>
    <mergeCell ref="AK12:AM12"/>
    <mergeCell ref="AN12:AP12"/>
    <mergeCell ref="U10:Z10"/>
    <mergeCell ref="AA10:AH10"/>
    <mergeCell ref="AI10:AN10"/>
    <mergeCell ref="AO10:AV10"/>
    <mergeCell ref="M11:P11"/>
    <mergeCell ref="U11:W11"/>
    <mergeCell ref="X11:AE11"/>
    <mergeCell ref="AF11:AH11"/>
    <mergeCell ref="AI11:AN11"/>
    <mergeCell ref="AO11:AV11"/>
    <mergeCell ref="U8:W8"/>
    <mergeCell ref="X8:AE8"/>
    <mergeCell ref="AF8:AH8"/>
    <mergeCell ref="AI8:AO8"/>
    <mergeCell ref="AP8:AV8"/>
    <mergeCell ref="U9:W9"/>
    <mergeCell ref="X9:AE9"/>
    <mergeCell ref="AF9:AH9"/>
    <mergeCell ref="AI9:AO9"/>
    <mergeCell ref="AP9:AV9"/>
    <mergeCell ref="U6:W6"/>
    <mergeCell ref="Y6:AC6"/>
    <mergeCell ref="AE6:AV6"/>
    <mergeCell ref="U7:W7"/>
    <mergeCell ref="X7:AH7"/>
    <mergeCell ref="AI7:AO7"/>
    <mergeCell ref="AP7:AV7"/>
    <mergeCell ref="U3:AV3"/>
    <mergeCell ref="R4:R5"/>
    <mergeCell ref="U4:W5"/>
    <mergeCell ref="X4:AN5"/>
    <mergeCell ref="AO4:AP5"/>
    <mergeCell ref="AQ4:AV4"/>
    <mergeCell ref="AQ5:AV5"/>
  </mergeCells>
  <phoneticPr fontId="2"/>
  <dataValidations disablePrompts="1" count="1">
    <dataValidation type="list" allowBlank="1" showInputMessage="1" showErrorMessage="1" sqref="H13:H24" xr:uid="{6FB036F0-A6D6-4042-B114-117B290BEFD4}">
      <formula1>"1"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372B2-E791-497D-9111-EA5695B1ED1B}">
  <sheetPr codeName="Sheet4">
    <tabColor rgb="FFFFC000"/>
  </sheetPr>
  <dimension ref="B2"/>
  <sheetViews>
    <sheetView workbookViewId="0">
      <selection activeCell="B2" sqref="B2"/>
    </sheetView>
  </sheetViews>
  <sheetFormatPr defaultColWidth="9.21875" defaultRowHeight="30" x14ac:dyDescent="0.2"/>
  <cols>
    <col min="1" max="1" width="9.21875" style="22"/>
    <col min="2" max="2" width="44.88671875" style="22" bestFit="1" customWidth="1"/>
    <col min="3" max="16384" width="9.21875" style="22"/>
  </cols>
  <sheetData>
    <row r="2" spans="2:2" ht="42" customHeight="1" x14ac:dyDescent="0.2">
      <c r="B2" s="78" t="s">
        <v>1578</v>
      </c>
    </row>
  </sheetData>
  <sheetProtection selectLockedCells="1"/>
  <phoneticPr fontId="2"/>
  <hyperlinks>
    <hyperlink ref="B2" r:id="rId1" display="S_hino@ehimeva.com" xr:uid="{57158830-CF1B-47DC-A545-D3237A9AB99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70C0"/>
  </sheetPr>
  <dimension ref="B2:AX28"/>
  <sheetViews>
    <sheetView tabSelected="1" view="pageBreakPreview" zoomScale="70" zoomScaleNormal="100" zoomScaleSheetLayoutView="70" workbookViewId="0">
      <selection activeCell="M14" sqref="M14"/>
    </sheetView>
  </sheetViews>
  <sheetFormatPr defaultColWidth="3.33203125" defaultRowHeight="40.5" customHeight="1" x14ac:dyDescent="0.2"/>
  <cols>
    <col min="1" max="1" width="4.33203125" style="1" customWidth="1"/>
    <col min="2" max="2" width="18.77734375" style="1" bestFit="1" customWidth="1"/>
    <col min="3" max="3" width="22.6640625" style="1" bestFit="1" customWidth="1"/>
    <col min="4" max="5" width="30" style="1" customWidth="1"/>
    <col min="6" max="6" width="9.77734375" style="1" customWidth="1"/>
    <col min="7" max="7" width="4.44140625" style="24" bestFit="1" customWidth="1"/>
    <col min="8" max="8" width="5.6640625" style="1" bestFit="1" customWidth="1"/>
    <col min="9" max="9" width="3.6640625" style="1" bestFit="1" customWidth="1"/>
    <col min="10" max="10" width="16.109375" style="1" bestFit="1" customWidth="1"/>
    <col min="11" max="11" width="8.6640625" style="1" customWidth="1"/>
    <col min="12" max="12" width="17.44140625" style="1" customWidth="1"/>
    <col min="13" max="16" width="8.6640625" style="1" customWidth="1"/>
    <col min="17" max="17" width="19.109375" style="1" customWidth="1"/>
    <col min="18" max="18" width="9.44140625" style="1" customWidth="1"/>
    <col min="19" max="19" width="3.33203125" style="1" customWidth="1"/>
    <col min="20" max="20" width="3.33203125" style="1"/>
    <col min="21" max="21" width="3.33203125" style="1" customWidth="1"/>
    <col min="22" max="25" width="3.33203125" style="1"/>
    <col min="26" max="26" width="3.33203125" style="1" customWidth="1"/>
    <col min="27" max="31" width="3.33203125" style="1"/>
    <col min="32" max="32" width="3.33203125" style="1" customWidth="1"/>
    <col min="33" max="37" width="3.33203125" style="1"/>
    <col min="38" max="38" width="3.33203125" style="1" customWidth="1"/>
    <col min="39" max="49" width="3.33203125" style="1"/>
    <col min="50" max="50" width="3.33203125" style="1" customWidth="1"/>
    <col min="51" max="16384" width="3.33203125" style="1"/>
  </cols>
  <sheetData>
    <row r="2" spans="2:50" ht="37.5" customHeight="1" x14ac:dyDescent="0.2"/>
    <row r="3" spans="2:50" ht="38.4" customHeight="1" thickBot="1" x14ac:dyDescent="0.25">
      <c r="U3" s="92" t="s">
        <v>1800</v>
      </c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</row>
    <row r="4" spans="2:50" ht="19.2" customHeight="1" thickTop="1" thickBot="1" x14ac:dyDescent="0.25">
      <c r="R4" s="128"/>
      <c r="U4" s="79" t="s">
        <v>0</v>
      </c>
      <c r="V4" s="80"/>
      <c r="W4" s="81"/>
      <c r="X4" s="103" t="str">
        <f>IFERROR(VLOOKUP($R$4,チーム情報,7,0)&amp;"","")</f>
        <v/>
      </c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04"/>
      <c r="AO4" s="103" t="s">
        <v>1532</v>
      </c>
      <c r="AP4" s="104"/>
      <c r="AQ4" s="107" t="s">
        <v>14</v>
      </c>
      <c r="AR4" s="108"/>
      <c r="AS4" s="108"/>
      <c r="AT4" s="108"/>
      <c r="AU4" s="108"/>
      <c r="AV4" s="109"/>
    </row>
    <row r="5" spans="2:50" ht="19.2" customHeight="1" thickTop="1" thickBot="1" x14ac:dyDescent="0.25">
      <c r="R5" s="128"/>
      <c r="U5" s="94"/>
      <c r="V5" s="95"/>
      <c r="W5" s="96"/>
      <c r="X5" s="105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06"/>
      <c r="AO5" s="105"/>
      <c r="AP5" s="106"/>
      <c r="AQ5" s="105" t="str">
        <f>IFERROR(VLOOKUP($R$4,チーム情報,2,0)&amp;"","")</f>
        <v/>
      </c>
      <c r="AR5" s="129"/>
      <c r="AS5" s="129"/>
      <c r="AT5" s="129"/>
      <c r="AU5" s="129"/>
      <c r="AV5" s="106"/>
      <c r="AX5" s="4"/>
    </row>
    <row r="6" spans="2:50" ht="38.4" customHeight="1" thickTop="1" x14ac:dyDescent="0.2">
      <c r="U6" s="79" t="s">
        <v>1</v>
      </c>
      <c r="V6" s="80"/>
      <c r="W6" s="81"/>
      <c r="X6" s="38" t="s">
        <v>10</v>
      </c>
      <c r="Y6" s="131" t="str">
        <f>IFERROR(VLOOKUP($R$4,チーム情報,10,0)&amp;"","")</f>
        <v/>
      </c>
      <c r="Z6" s="131"/>
      <c r="AA6" s="131"/>
      <c r="AB6" s="131"/>
      <c r="AC6" s="131"/>
      <c r="AD6" s="3"/>
      <c r="AE6" s="131" t="str">
        <f>IFERROR(VLOOKUP($R$4,チーム情報,11,0)&amp;"","")</f>
        <v/>
      </c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2"/>
      <c r="AX6" s="4"/>
    </row>
    <row r="7" spans="2:50" ht="38.4" customHeight="1" x14ac:dyDescent="0.2">
      <c r="U7" s="84" t="s">
        <v>1584</v>
      </c>
      <c r="V7" s="85"/>
      <c r="W7" s="86"/>
      <c r="X7" s="107" t="str">
        <f>IFERROR(VLOOKUP($R$4,チーム情報,12,0)&amp;"","")</f>
        <v/>
      </c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90" t="s">
        <v>1592</v>
      </c>
      <c r="AJ7" s="90"/>
      <c r="AK7" s="90"/>
      <c r="AL7" s="90"/>
      <c r="AM7" s="90"/>
      <c r="AN7" s="90"/>
      <c r="AO7" s="90"/>
      <c r="AP7" s="90" t="s">
        <v>1593</v>
      </c>
      <c r="AQ7" s="91"/>
      <c r="AR7" s="91"/>
      <c r="AS7" s="91"/>
      <c r="AT7" s="91"/>
      <c r="AU7" s="91"/>
      <c r="AV7" s="91"/>
      <c r="AX7" s="4"/>
    </row>
    <row r="8" spans="2:50" ht="38.4" customHeight="1" x14ac:dyDescent="0.2">
      <c r="U8" s="84" t="s">
        <v>6</v>
      </c>
      <c r="V8" s="85"/>
      <c r="W8" s="86"/>
      <c r="X8" s="107" t="str">
        <f>IF(C14="","",C14)</f>
        <v/>
      </c>
      <c r="Y8" s="108"/>
      <c r="Z8" s="108"/>
      <c r="AA8" s="108"/>
      <c r="AB8" s="108"/>
      <c r="AC8" s="108"/>
      <c r="AD8" s="108"/>
      <c r="AE8" s="108"/>
      <c r="AF8" s="108" t="s">
        <v>1535</v>
      </c>
      <c r="AG8" s="108"/>
      <c r="AH8" s="109"/>
      <c r="AI8" s="127" t="str">
        <f>IF(D14="","",D14)</f>
        <v/>
      </c>
      <c r="AJ8" s="127"/>
      <c r="AK8" s="127"/>
      <c r="AL8" s="127"/>
      <c r="AM8" s="127"/>
      <c r="AN8" s="127"/>
      <c r="AO8" s="127"/>
      <c r="AP8" s="127" t="str">
        <f>IF(E14="","",E14)</f>
        <v/>
      </c>
      <c r="AQ8" s="127"/>
      <c r="AR8" s="127"/>
      <c r="AS8" s="127"/>
      <c r="AT8" s="127"/>
      <c r="AU8" s="127"/>
      <c r="AV8" s="127"/>
      <c r="AX8" s="4"/>
    </row>
    <row r="9" spans="2:50" ht="38.4" customHeight="1" x14ac:dyDescent="0.2">
      <c r="I9" s="40"/>
      <c r="J9" s="56"/>
      <c r="K9" s="11"/>
      <c r="L9" s="54"/>
      <c r="M9" s="11"/>
      <c r="N9" s="11"/>
      <c r="O9" s="11"/>
      <c r="P9" s="11"/>
      <c r="U9" s="79" t="s">
        <v>11</v>
      </c>
      <c r="V9" s="80"/>
      <c r="W9" s="81"/>
      <c r="X9" s="107" t="str">
        <f>IF(C15="","",C15)</f>
        <v/>
      </c>
      <c r="Y9" s="108"/>
      <c r="Z9" s="108"/>
      <c r="AA9" s="108"/>
      <c r="AB9" s="108"/>
      <c r="AC9" s="108"/>
      <c r="AD9" s="108"/>
      <c r="AE9" s="108"/>
      <c r="AF9" s="108" t="s">
        <v>1535</v>
      </c>
      <c r="AG9" s="108"/>
      <c r="AH9" s="109"/>
      <c r="AI9" s="127" t="str">
        <f>IF(D15="","",D15)</f>
        <v/>
      </c>
      <c r="AJ9" s="127"/>
      <c r="AK9" s="127"/>
      <c r="AL9" s="127"/>
      <c r="AM9" s="127"/>
      <c r="AN9" s="127"/>
      <c r="AO9" s="127"/>
      <c r="AP9" s="127" t="str">
        <f>IF(E15="","",E15)</f>
        <v/>
      </c>
      <c r="AQ9" s="127"/>
      <c r="AR9" s="127"/>
      <c r="AS9" s="127"/>
      <c r="AT9" s="127"/>
      <c r="AU9" s="127"/>
      <c r="AV9" s="127"/>
      <c r="AX9" s="4"/>
    </row>
    <row r="10" spans="2:50" ht="38.4" customHeight="1" thickBot="1" x14ac:dyDescent="0.25">
      <c r="C10" s="46"/>
      <c r="D10" s="45"/>
      <c r="E10" s="50"/>
      <c r="I10" s="40"/>
      <c r="J10" s="57" t="s">
        <v>1585</v>
      </c>
      <c r="K10" s="55"/>
      <c r="L10" s="58" t="s">
        <v>312</v>
      </c>
      <c r="M10" s="11"/>
      <c r="N10" s="11"/>
      <c r="O10" s="11"/>
      <c r="P10" s="11"/>
      <c r="U10" s="111" t="s">
        <v>15</v>
      </c>
      <c r="V10" s="112"/>
      <c r="W10" s="112"/>
      <c r="X10" s="112"/>
      <c r="Y10" s="112"/>
      <c r="Z10" s="113"/>
      <c r="AA10" s="107" t="str">
        <f>IF(C16="","",C16)</f>
        <v/>
      </c>
      <c r="AB10" s="108"/>
      <c r="AC10" s="108"/>
      <c r="AD10" s="108"/>
      <c r="AE10" s="108"/>
      <c r="AF10" s="108"/>
      <c r="AG10" s="108"/>
      <c r="AH10" s="109"/>
      <c r="AI10" s="114" t="s">
        <v>1543</v>
      </c>
      <c r="AJ10" s="115"/>
      <c r="AK10" s="115"/>
      <c r="AL10" s="115"/>
      <c r="AM10" s="115"/>
      <c r="AN10" s="116"/>
      <c r="AO10" s="107" t="str">
        <f>IF(C17="","",C17)</f>
        <v/>
      </c>
      <c r="AP10" s="108"/>
      <c r="AQ10" s="108"/>
      <c r="AR10" s="108"/>
      <c r="AS10" s="108"/>
      <c r="AT10" s="108"/>
      <c r="AU10" s="108"/>
      <c r="AV10" s="109"/>
      <c r="AX10" s="4"/>
    </row>
    <row r="11" spans="2:50" ht="38.4" customHeight="1" thickTop="1" thickBot="1" x14ac:dyDescent="0.25">
      <c r="C11" s="46"/>
      <c r="D11" s="46"/>
      <c r="E11" s="51"/>
      <c r="H11" s="24"/>
      <c r="I11" s="23"/>
      <c r="J11" s="14"/>
      <c r="K11" s="59"/>
      <c r="L11" s="14"/>
      <c r="M11" s="117"/>
      <c r="N11" s="117"/>
      <c r="O11" s="117"/>
      <c r="P11" s="117"/>
      <c r="Q11" s="32"/>
      <c r="R11" s="72"/>
      <c r="S11" s="72"/>
      <c r="U11" s="114" t="s">
        <v>18</v>
      </c>
      <c r="V11" s="85"/>
      <c r="W11" s="86"/>
      <c r="X11" s="107" t="str">
        <f>IF(L11="","",L11)</f>
        <v/>
      </c>
      <c r="Y11" s="108"/>
      <c r="Z11" s="108"/>
      <c r="AA11" s="108"/>
      <c r="AB11" s="108"/>
      <c r="AC11" s="108"/>
      <c r="AD11" s="108"/>
      <c r="AE11" s="108"/>
      <c r="AF11" s="108" t="s">
        <v>1534</v>
      </c>
      <c r="AG11" s="108"/>
      <c r="AH11" s="109"/>
      <c r="AI11" s="114" t="s">
        <v>17</v>
      </c>
      <c r="AJ11" s="115"/>
      <c r="AK11" s="115"/>
      <c r="AL11" s="115"/>
      <c r="AM11" s="115"/>
      <c r="AN11" s="116"/>
      <c r="AO11" s="107" t="str">
        <f>IF(J11="","",J11)</f>
        <v/>
      </c>
      <c r="AP11" s="108"/>
      <c r="AQ11" s="108"/>
      <c r="AR11" s="108"/>
      <c r="AS11" s="108"/>
      <c r="AT11" s="108"/>
      <c r="AU11" s="108"/>
      <c r="AV11" s="109"/>
      <c r="AX11" s="4"/>
    </row>
    <row r="12" spans="2:50" ht="38.4" customHeight="1" thickTop="1" thickBot="1" x14ac:dyDescent="0.25">
      <c r="C12" s="46"/>
      <c r="D12" s="47"/>
      <c r="E12" s="52"/>
      <c r="F12" s="40"/>
      <c r="G12" s="24" t="s">
        <v>1587</v>
      </c>
      <c r="H12" s="71" t="s">
        <v>1791</v>
      </c>
      <c r="I12" s="41"/>
      <c r="J12" s="42" t="s">
        <v>307</v>
      </c>
      <c r="K12" s="15" t="s">
        <v>3</v>
      </c>
      <c r="L12" s="42" t="s">
        <v>4</v>
      </c>
      <c r="M12" s="15" t="s">
        <v>308</v>
      </c>
      <c r="N12" s="15" t="s">
        <v>309</v>
      </c>
      <c r="O12" s="15" t="s">
        <v>310</v>
      </c>
      <c r="P12" s="43" t="s">
        <v>1594</v>
      </c>
      <c r="Q12" s="43" t="s">
        <v>453</v>
      </c>
      <c r="R12" s="72"/>
      <c r="S12" s="72"/>
      <c r="U12" s="69" t="s">
        <v>1791</v>
      </c>
      <c r="V12" s="70" t="s">
        <v>2</v>
      </c>
      <c r="W12" s="122" t="s">
        <v>313</v>
      </c>
      <c r="X12" s="123"/>
      <c r="Y12" s="123"/>
      <c r="Z12" s="124"/>
      <c r="AA12" s="125" t="s">
        <v>3</v>
      </c>
      <c r="AB12" s="125"/>
      <c r="AC12" s="107" t="s">
        <v>4</v>
      </c>
      <c r="AD12" s="108"/>
      <c r="AE12" s="108"/>
      <c r="AF12" s="108"/>
      <c r="AG12" s="109"/>
      <c r="AH12" s="107" t="s">
        <v>19</v>
      </c>
      <c r="AI12" s="108"/>
      <c r="AJ12" s="109"/>
      <c r="AK12" s="107" t="s">
        <v>7</v>
      </c>
      <c r="AL12" s="108"/>
      <c r="AM12" s="109"/>
      <c r="AN12" s="107" t="s">
        <v>8</v>
      </c>
      <c r="AO12" s="108"/>
      <c r="AP12" s="109"/>
      <c r="AQ12" s="107" t="s">
        <v>5</v>
      </c>
      <c r="AR12" s="108"/>
      <c r="AS12" s="109"/>
      <c r="AT12" s="118" t="s">
        <v>1537</v>
      </c>
      <c r="AU12" s="119"/>
      <c r="AV12" s="120"/>
      <c r="AX12" s="4"/>
    </row>
    <row r="13" spans="2:50" ht="38.4" customHeight="1" thickTop="1" thickBot="1" x14ac:dyDescent="0.25">
      <c r="C13" s="49"/>
      <c r="D13" s="48"/>
      <c r="E13" s="53"/>
      <c r="F13" s="40"/>
      <c r="G13" s="24" t="str">
        <f>IF($R$4="","",$R$4)</f>
        <v/>
      </c>
      <c r="H13" s="14"/>
      <c r="I13" s="39">
        <v>1</v>
      </c>
      <c r="J13" s="36"/>
      <c r="K13" s="14"/>
      <c r="L13" s="14"/>
      <c r="M13" s="14"/>
      <c r="N13" s="14"/>
      <c r="O13" s="14"/>
      <c r="P13" s="14"/>
      <c r="Q13" s="14"/>
      <c r="U13" s="44" t="str">
        <f xml:space="preserve"> IF(H13=1,"○","")</f>
        <v/>
      </c>
      <c r="V13" s="68">
        <v>1</v>
      </c>
      <c r="W13" s="107" t="str">
        <f>IF(J13="","",J13)</f>
        <v/>
      </c>
      <c r="X13" s="108"/>
      <c r="Y13" s="108"/>
      <c r="Z13" s="109"/>
      <c r="AA13" s="125" t="str">
        <f>IF(K13="","",K13)</f>
        <v/>
      </c>
      <c r="AB13" s="125"/>
      <c r="AC13" s="107" t="str">
        <f>IF(L13="","",L13)</f>
        <v/>
      </c>
      <c r="AD13" s="108"/>
      <c r="AE13" s="108"/>
      <c r="AF13" s="108"/>
      <c r="AG13" s="109"/>
      <c r="AH13" s="107" t="str">
        <f>IF(M13="","",M13)</f>
        <v/>
      </c>
      <c r="AI13" s="108"/>
      <c r="AJ13" s="12" t="s">
        <v>9</v>
      </c>
      <c r="AK13" s="107" t="str">
        <f>IF(N13="","",N13)</f>
        <v/>
      </c>
      <c r="AL13" s="108"/>
      <c r="AM13" s="12" t="s">
        <v>12</v>
      </c>
      <c r="AN13" s="107" t="str">
        <f>IF(O13="","",O13)</f>
        <v/>
      </c>
      <c r="AO13" s="108"/>
      <c r="AP13" s="12" t="s">
        <v>12</v>
      </c>
      <c r="AQ13" s="107" t="str">
        <f>IF(P13="","",P13)</f>
        <v/>
      </c>
      <c r="AR13" s="108"/>
      <c r="AS13" s="12" t="s">
        <v>12</v>
      </c>
      <c r="AT13" s="107" t="str">
        <f>IF(Q13="","",Q13)</f>
        <v/>
      </c>
      <c r="AU13" s="108"/>
      <c r="AV13" s="109"/>
      <c r="AX13" s="4"/>
    </row>
    <row r="14" spans="2:50" ht="38.4" customHeight="1" thickTop="1" thickBot="1" x14ac:dyDescent="0.25">
      <c r="B14" s="44" t="s">
        <v>1582</v>
      </c>
      <c r="C14" s="37"/>
      <c r="D14" s="14"/>
      <c r="E14" s="36"/>
      <c r="F14" s="2"/>
      <c r="G14" s="24" t="str">
        <f t="shared" ref="G14:G24" si="0">IF($R$4="","",$R$4)</f>
        <v/>
      </c>
      <c r="H14" s="14"/>
      <c r="I14" s="13">
        <v>2</v>
      </c>
      <c r="J14" s="36"/>
      <c r="K14" s="14"/>
      <c r="L14" s="14"/>
      <c r="M14" s="14"/>
      <c r="N14" s="14"/>
      <c r="O14" s="14"/>
      <c r="P14" s="14"/>
      <c r="Q14" s="14"/>
      <c r="U14" s="44" t="str">
        <f t="shared" ref="U14:U24" si="1" xml:space="preserve"> IF(H14=1,"○","")</f>
        <v/>
      </c>
      <c r="V14" s="68">
        <v>2</v>
      </c>
      <c r="W14" s="107" t="str">
        <f t="shared" ref="W14:W24" si="2">IF(J14="","",J14)</f>
        <v/>
      </c>
      <c r="X14" s="108"/>
      <c r="Y14" s="108"/>
      <c r="Z14" s="109"/>
      <c r="AA14" s="125" t="str">
        <f t="shared" ref="AA14:AA24" si="3">IF(K14="","",K14)</f>
        <v/>
      </c>
      <c r="AB14" s="125"/>
      <c r="AC14" s="107" t="str">
        <f t="shared" ref="AC14:AC24" si="4">IF(L14="","",L14)</f>
        <v/>
      </c>
      <c r="AD14" s="108"/>
      <c r="AE14" s="108"/>
      <c r="AF14" s="108"/>
      <c r="AG14" s="109"/>
      <c r="AH14" s="107" t="str">
        <f t="shared" ref="AH14:AH24" si="5">IF(M14="","",M14)</f>
        <v/>
      </c>
      <c r="AI14" s="108"/>
      <c r="AJ14" s="12" t="s">
        <v>1792</v>
      </c>
      <c r="AK14" s="107" t="str">
        <f t="shared" ref="AK14:AK24" si="6">IF(N14="","",N14)</f>
        <v/>
      </c>
      <c r="AL14" s="108"/>
      <c r="AM14" s="12" t="s">
        <v>1793</v>
      </c>
      <c r="AN14" s="107" t="str">
        <f t="shared" ref="AN14:AN24" si="7">IF(O14="","",O14)</f>
        <v/>
      </c>
      <c r="AO14" s="108"/>
      <c r="AP14" s="12" t="s">
        <v>1793</v>
      </c>
      <c r="AQ14" s="107" t="str">
        <f t="shared" ref="AQ14:AQ24" si="8">IF(P14="","",P14)</f>
        <v/>
      </c>
      <c r="AR14" s="108"/>
      <c r="AS14" s="12" t="s">
        <v>1793</v>
      </c>
      <c r="AT14" s="107" t="str">
        <f t="shared" ref="AT14:AT24" si="9">IF(Q14="","",Q14)</f>
        <v/>
      </c>
      <c r="AU14" s="108"/>
      <c r="AV14" s="109"/>
      <c r="AX14" s="4"/>
    </row>
    <row r="15" spans="2:50" ht="38.4" customHeight="1" thickTop="1" thickBot="1" x14ac:dyDescent="0.25">
      <c r="B15" s="44" t="s">
        <v>311</v>
      </c>
      <c r="C15" s="14"/>
      <c r="D15" s="63"/>
      <c r="E15" s="36"/>
      <c r="F15" s="2"/>
      <c r="G15" s="24" t="str">
        <f t="shared" si="0"/>
        <v/>
      </c>
      <c r="H15" s="14"/>
      <c r="I15" s="13">
        <v>3</v>
      </c>
      <c r="J15" s="36"/>
      <c r="K15" s="14"/>
      <c r="L15" s="14"/>
      <c r="M15" s="14"/>
      <c r="N15" s="14"/>
      <c r="O15" s="14"/>
      <c r="P15" s="14"/>
      <c r="Q15" s="14"/>
      <c r="U15" s="44" t="str">
        <f t="shared" si="1"/>
        <v/>
      </c>
      <c r="V15" s="68">
        <v>3</v>
      </c>
      <c r="W15" s="107" t="str">
        <f t="shared" si="2"/>
        <v/>
      </c>
      <c r="X15" s="108"/>
      <c r="Y15" s="108"/>
      <c r="Z15" s="109"/>
      <c r="AA15" s="125" t="str">
        <f t="shared" si="3"/>
        <v/>
      </c>
      <c r="AB15" s="125"/>
      <c r="AC15" s="107" t="str">
        <f t="shared" si="4"/>
        <v/>
      </c>
      <c r="AD15" s="108"/>
      <c r="AE15" s="108"/>
      <c r="AF15" s="108"/>
      <c r="AG15" s="109"/>
      <c r="AH15" s="107" t="str">
        <f t="shared" si="5"/>
        <v/>
      </c>
      <c r="AI15" s="108"/>
      <c r="AJ15" s="12" t="s">
        <v>1792</v>
      </c>
      <c r="AK15" s="107" t="str">
        <f t="shared" si="6"/>
        <v/>
      </c>
      <c r="AL15" s="108"/>
      <c r="AM15" s="12" t="s">
        <v>1793</v>
      </c>
      <c r="AN15" s="107" t="str">
        <f t="shared" si="7"/>
        <v/>
      </c>
      <c r="AO15" s="108"/>
      <c r="AP15" s="12" t="s">
        <v>1793</v>
      </c>
      <c r="AQ15" s="107" t="str">
        <f t="shared" si="8"/>
        <v/>
      </c>
      <c r="AR15" s="108"/>
      <c r="AS15" s="12" t="s">
        <v>1793</v>
      </c>
      <c r="AT15" s="107" t="str">
        <f t="shared" si="9"/>
        <v/>
      </c>
      <c r="AU15" s="108"/>
      <c r="AV15" s="109"/>
      <c r="AX15" s="4"/>
    </row>
    <row r="16" spans="2:50" ht="38.4" customHeight="1" thickTop="1" thickBot="1" x14ac:dyDescent="0.25">
      <c r="B16" s="44" t="s">
        <v>1583</v>
      </c>
      <c r="C16" s="14"/>
      <c r="D16" s="11"/>
      <c r="E16" s="11"/>
      <c r="F16" s="11"/>
      <c r="G16" s="24" t="str">
        <f t="shared" si="0"/>
        <v/>
      </c>
      <c r="H16" s="14"/>
      <c r="I16" s="13">
        <v>4</v>
      </c>
      <c r="J16" s="36"/>
      <c r="K16" s="14"/>
      <c r="L16" s="14"/>
      <c r="M16" s="14"/>
      <c r="N16" s="14"/>
      <c r="O16" s="14"/>
      <c r="P16" s="14"/>
      <c r="Q16" s="14"/>
      <c r="U16" s="44" t="str">
        <f t="shared" si="1"/>
        <v/>
      </c>
      <c r="V16" s="68">
        <v>4</v>
      </c>
      <c r="W16" s="107" t="str">
        <f t="shared" si="2"/>
        <v/>
      </c>
      <c r="X16" s="108"/>
      <c r="Y16" s="108"/>
      <c r="Z16" s="109"/>
      <c r="AA16" s="125" t="str">
        <f t="shared" si="3"/>
        <v/>
      </c>
      <c r="AB16" s="125"/>
      <c r="AC16" s="107" t="str">
        <f t="shared" si="4"/>
        <v/>
      </c>
      <c r="AD16" s="108"/>
      <c r="AE16" s="108"/>
      <c r="AF16" s="108"/>
      <c r="AG16" s="109"/>
      <c r="AH16" s="107" t="str">
        <f t="shared" si="5"/>
        <v/>
      </c>
      <c r="AI16" s="108"/>
      <c r="AJ16" s="12" t="s">
        <v>1792</v>
      </c>
      <c r="AK16" s="107" t="str">
        <f t="shared" si="6"/>
        <v/>
      </c>
      <c r="AL16" s="108"/>
      <c r="AM16" s="12" t="s">
        <v>1793</v>
      </c>
      <c r="AN16" s="107" t="str">
        <f t="shared" si="7"/>
        <v/>
      </c>
      <c r="AO16" s="108"/>
      <c r="AP16" s="12" t="s">
        <v>1793</v>
      </c>
      <c r="AQ16" s="107" t="str">
        <f t="shared" si="8"/>
        <v/>
      </c>
      <c r="AR16" s="108"/>
      <c r="AS16" s="12" t="s">
        <v>1793</v>
      </c>
      <c r="AT16" s="107" t="str">
        <f t="shared" si="9"/>
        <v/>
      </c>
      <c r="AU16" s="108"/>
      <c r="AV16" s="109"/>
      <c r="AX16" s="4"/>
    </row>
    <row r="17" spans="2:50" ht="38.4" customHeight="1" thickTop="1" thickBot="1" x14ac:dyDescent="0.25">
      <c r="B17" s="16" t="s">
        <v>1543</v>
      </c>
      <c r="C17" s="14"/>
      <c r="G17" s="24" t="str">
        <f t="shared" si="0"/>
        <v/>
      </c>
      <c r="H17" s="14"/>
      <c r="I17" s="13">
        <v>5</v>
      </c>
      <c r="J17" s="36"/>
      <c r="K17" s="14"/>
      <c r="L17" s="14"/>
      <c r="M17" s="14"/>
      <c r="N17" s="14"/>
      <c r="O17" s="14"/>
      <c r="P17" s="14"/>
      <c r="Q17" s="14"/>
      <c r="U17" s="44" t="str">
        <f t="shared" si="1"/>
        <v/>
      </c>
      <c r="V17" s="68">
        <v>5</v>
      </c>
      <c r="W17" s="107" t="str">
        <f t="shared" si="2"/>
        <v/>
      </c>
      <c r="X17" s="108"/>
      <c r="Y17" s="108"/>
      <c r="Z17" s="109"/>
      <c r="AA17" s="125" t="str">
        <f t="shared" si="3"/>
        <v/>
      </c>
      <c r="AB17" s="125"/>
      <c r="AC17" s="107" t="str">
        <f t="shared" si="4"/>
        <v/>
      </c>
      <c r="AD17" s="108"/>
      <c r="AE17" s="108"/>
      <c r="AF17" s="108"/>
      <c r="AG17" s="109"/>
      <c r="AH17" s="107" t="str">
        <f t="shared" si="5"/>
        <v/>
      </c>
      <c r="AI17" s="108"/>
      <c r="AJ17" s="12" t="s">
        <v>1792</v>
      </c>
      <c r="AK17" s="107" t="str">
        <f t="shared" si="6"/>
        <v/>
      </c>
      <c r="AL17" s="108"/>
      <c r="AM17" s="12" t="s">
        <v>1793</v>
      </c>
      <c r="AN17" s="107" t="str">
        <f t="shared" si="7"/>
        <v/>
      </c>
      <c r="AO17" s="108"/>
      <c r="AP17" s="12" t="s">
        <v>1793</v>
      </c>
      <c r="AQ17" s="107" t="str">
        <f t="shared" si="8"/>
        <v/>
      </c>
      <c r="AR17" s="108"/>
      <c r="AS17" s="12" t="s">
        <v>1793</v>
      </c>
      <c r="AT17" s="107" t="str">
        <f t="shared" si="9"/>
        <v/>
      </c>
      <c r="AU17" s="108"/>
      <c r="AV17" s="109"/>
      <c r="AX17" s="4"/>
    </row>
    <row r="18" spans="2:50" ht="38.4" customHeight="1" thickTop="1" thickBot="1" x14ac:dyDescent="0.25">
      <c r="G18" s="24" t="str">
        <f t="shared" si="0"/>
        <v/>
      </c>
      <c r="H18" s="14"/>
      <c r="I18" s="13">
        <v>6</v>
      </c>
      <c r="J18" s="36"/>
      <c r="K18" s="14"/>
      <c r="L18" s="14"/>
      <c r="M18" s="14"/>
      <c r="N18" s="14"/>
      <c r="O18" s="14"/>
      <c r="P18" s="14"/>
      <c r="Q18" s="14"/>
      <c r="U18" s="44" t="str">
        <f t="shared" si="1"/>
        <v/>
      </c>
      <c r="V18" s="68">
        <v>6</v>
      </c>
      <c r="W18" s="107" t="str">
        <f t="shared" si="2"/>
        <v/>
      </c>
      <c r="X18" s="108"/>
      <c r="Y18" s="108"/>
      <c r="Z18" s="109"/>
      <c r="AA18" s="125" t="str">
        <f t="shared" si="3"/>
        <v/>
      </c>
      <c r="AB18" s="125"/>
      <c r="AC18" s="107" t="str">
        <f t="shared" si="4"/>
        <v/>
      </c>
      <c r="AD18" s="108"/>
      <c r="AE18" s="108"/>
      <c r="AF18" s="108"/>
      <c r="AG18" s="109"/>
      <c r="AH18" s="107" t="str">
        <f t="shared" si="5"/>
        <v/>
      </c>
      <c r="AI18" s="108"/>
      <c r="AJ18" s="12" t="s">
        <v>1792</v>
      </c>
      <c r="AK18" s="107" t="str">
        <f t="shared" si="6"/>
        <v/>
      </c>
      <c r="AL18" s="108"/>
      <c r="AM18" s="12" t="s">
        <v>1793</v>
      </c>
      <c r="AN18" s="107" t="str">
        <f t="shared" si="7"/>
        <v/>
      </c>
      <c r="AO18" s="108"/>
      <c r="AP18" s="12" t="s">
        <v>1793</v>
      </c>
      <c r="AQ18" s="107" t="str">
        <f t="shared" si="8"/>
        <v/>
      </c>
      <c r="AR18" s="108"/>
      <c r="AS18" s="12" t="s">
        <v>1793</v>
      </c>
      <c r="AT18" s="107" t="str">
        <f t="shared" si="9"/>
        <v/>
      </c>
      <c r="AU18" s="108"/>
      <c r="AV18" s="109"/>
    </row>
    <row r="19" spans="2:50" ht="38.4" customHeight="1" thickTop="1" thickBot="1" x14ac:dyDescent="0.25">
      <c r="G19" s="24" t="str">
        <f t="shared" si="0"/>
        <v/>
      </c>
      <c r="H19" s="14"/>
      <c r="I19" s="13">
        <v>7</v>
      </c>
      <c r="J19" s="36"/>
      <c r="K19" s="14"/>
      <c r="L19" s="14"/>
      <c r="M19" s="14"/>
      <c r="N19" s="14"/>
      <c r="O19" s="14"/>
      <c r="P19" s="14"/>
      <c r="Q19" s="14"/>
      <c r="U19" s="44" t="str">
        <f t="shared" si="1"/>
        <v/>
      </c>
      <c r="V19" s="68">
        <v>7</v>
      </c>
      <c r="W19" s="107" t="str">
        <f t="shared" si="2"/>
        <v/>
      </c>
      <c r="X19" s="108"/>
      <c r="Y19" s="108"/>
      <c r="Z19" s="109"/>
      <c r="AA19" s="125" t="str">
        <f t="shared" si="3"/>
        <v/>
      </c>
      <c r="AB19" s="125"/>
      <c r="AC19" s="107" t="str">
        <f t="shared" si="4"/>
        <v/>
      </c>
      <c r="AD19" s="108"/>
      <c r="AE19" s="108"/>
      <c r="AF19" s="108"/>
      <c r="AG19" s="109"/>
      <c r="AH19" s="107" t="str">
        <f t="shared" si="5"/>
        <v/>
      </c>
      <c r="AI19" s="108"/>
      <c r="AJ19" s="12" t="s">
        <v>1792</v>
      </c>
      <c r="AK19" s="107" t="str">
        <f t="shared" si="6"/>
        <v/>
      </c>
      <c r="AL19" s="108"/>
      <c r="AM19" s="12" t="s">
        <v>1793</v>
      </c>
      <c r="AN19" s="107" t="str">
        <f t="shared" si="7"/>
        <v/>
      </c>
      <c r="AO19" s="108"/>
      <c r="AP19" s="12" t="s">
        <v>1793</v>
      </c>
      <c r="AQ19" s="107" t="str">
        <f t="shared" si="8"/>
        <v/>
      </c>
      <c r="AR19" s="108"/>
      <c r="AS19" s="12" t="s">
        <v>1793</v>
      </c>
      <c r="AT19" s="107" t="str">
        <f t="shared" si="9"/>
        <v/>
      </c>
      <c r="AU19" s="108"/>
      <c r="AV19" s="109"/>
    </row>
    <row r="20" spans="2:50" ht="38.4" customHeight="1" thickTop="1" thickBot="1" x14ac:dyDescent="0.25">
      <c r="G20" s="24" t="str">
        <f t="shared" si="0"/>
        <v/>
      </c>
      <c r="H20" s="14"/>
      <c r="I20" s="13">
        <v>8</v>
      </c>
      <c r="J20" s="36"/>
      <c r="K20" s="14"/>
      <c r="L20" s="14"/>
      <c r="M20" s="14"/>
      <c r="N20" s="14"/>
      <c r="O20" s="14"/>
      <c r="P20" s="14"/>
      <c r="Q20" s="14"/>
      <c r="U20" s="44" t="str">
        <f t="shared" si="1"/>
        <v/>
      </c>
      <c r="V20" s="68">
        <v>8</v>
      </c>
      <c r="W20" s="107" t="str">
        <f t="shared" si="2"/>
        <v/>
      </c>
      <c r="X20" s="108"/>
      <c r="Y20" s="108"/>
      <c r="Z20" s="109"/>
      <c r="AA20" s="125" t="str">
        <f t="shared" si="3"/>
        <v/>
      </c>
      <c r="AB20" s="125"/>
      <c r="AC20" s="107" t="str">
        <f t="shared" si="4"/>
        <v/>
      </c>
      <c r="AD20" s="108"/>
      <c r="AE20" s="108"/>
      <c r="AF20" s="108"/>
      <c r="AG20" s="109"/>
      <c r="AH20" s="107" t="str">
        <f t="shared" si="5"/>
        <v/>
      </c>
      <c r="AI20" s="108"/>
      <c r="AJ20" s="12" t="s">
        <v>1792</v>
      </c>
      <c r="AK20" s="107" t="str">
        <f t="shared" si="6"/>
        <v/>
      </c>
      <c r="AL20" s="108"/>
      <c r="AM20" s="12" t="s">
        <v>1793</v>
      </c>
      <c r="AN20" s="107" t="str">
        <f t="shared" si="7"/>
        <v/>
      </c>
      <c r="AO20" s="108"/>
      <c r="AP20" s="12" t="s">
        <v>1793</v>
      </c>
      <c r="AQ20" s="107" t="str">
        <f t="shared" si="8"/>
        <v/>
      </c>
      <c r="AR20" s="108"/>
      <c r="AS20" s="12" t="s">
        <v>1793</v>
      </c>
      <c r="AT20" s="107" t="str">
        <f t="shared" si="9"/>
        <v/>
      </c>
      <c r="AU20" s="108"/>
      <c r="AV20" s="109"/>
    </row>
    <row r="21" spans="2:50" ht="38.4" customHeight="1" thickTop="1" thickBot="1" x14ac:dyDescent="0.25">
      <c r="G21" s="24" t="str">
        <f t="shared" si="0"/>
        <v/>
      </c>
      <c r="H21" s="14"/>
      <c r="I21" s="13">
        <v>9</v>
      </c>
      <c r="J21" s="36"/>
      <c r="K21" s="14"/>
      <c r="L21" s="14"/>
      <c r="M21" s="14"/>
      <c r="N21" s="14"/>
      <c r="O21" s="14"/>
      <c r="P21" s="14"/>
      <c r="Q21" s="14"/>
      <c r="U21" s="44" t="str">
        <f t="shared" si="1"/>
        <v/>
      </c>
      <c r="V21" s="68">
        <v>9</v>
      </c>
      <c r="W21" s="107" t="str">
        <f t="shared" si="2"/>
        <v/>
      </c>
      <c r="X21" s="108"/>
      <c r="Y21" s="108"/>
      <c r="Z21" s="109"/>
      <c r="AA21" s="125" t="str">
        <f t="shared" si="3"/>
        <v/>
      </c>
      <c r="AB21" s="125"/>
      <c r="AC21" s="107" t="str">
        <f t="shared" si="4"/>
        <v/>
      </c>
      <c r="AD21" s="108"/>
      <c r="AE21" s="108"/>
      <c r="AF21" s="108"/>
      <c r="AG21" s="109"/>
      <c r="AH21" s="107" t="str">
        <f t="shared" si="5"/>
        <v/>
      </c>
      <c r="AI21" s="108"/>
      <c r="AJ21" s="12" t="s">
        <v>1792</v>
      </c>
      <c r="AK21" s="107" t="str">
        <f t="shared" si="6"/>
        <v/>
      </c>
      <c r="AL21" s="108"/>
      <c r="AM21" s="12" t="s">
        <v>1793</v>
      </c>
      <c r="AN21" s="107" t="str">
        <f t="shared" si="7"/>
        <v/>
      </c>
      <c r="AO21" s="108"/>
      <c r="AP21" s="12" t="s">
        <v>1793</v>
      </c>
      <c r="AQ21" s="107" t="str">
        <f t="shared" si="8"/>
        <v/>
      </c>
      <c r="AR21" s="108"/>
      <c r="AS21" s="12" t="s">
        <v>1793</v>
      </c>
      <c r="AT21" s="107" t="str">
        <f t="shared" si="9"/>
        <v/>
      </c>
      <c r="AU21" s="108"/>
      <c r="AV21" s="109"/>
    </row>
    <row r="22" spans="2:50" ht="38.4" customHeight="1" thickTop="1" thickBot="1" x14ac:dyDescent="0.25">
      <c r="G22" s="24" t="str">
        <f t="shared" si="0"/>
        <v/>
      </c>
      <c r="H22" s="14"/>
      <c r="I22" s="13">
        <v>10</v>
      </c>
      <c r="J22" s="36"/>
      <c r="K22" s="14"/>
      <c r="L22" s="14"/>
      <c r="M22" s="14"/>
      <c r="N22" s="14"/>
      <c r="O22" s="14"/>
      <c r="P22" s="14"/>
      <c r="Q22" s="14"/>
      <c r="U22" s="44" t="str">
        <f t="shared" si="1"/>
        <v/>
      </c>
      <c r="V22" s="68">
        <v>10</v>
      </c>
      <c r="W22" s="107" t="str">
        <f t="shared" si="2"/>
        <v/>
      </c>
      <c r="X22" s="108"/>
      <c r="Y22" s="108"/>
      <c r="Z22" s="109"/>
      <c r="AA22" s="125" t="str">
        <f t="shared" si="3"/>
        <v/>
      </c>
      <c r="AB22" s="125"/>
      <c r="AC22" s="107" t="str">
        <f t="shared" si="4"/>
        <v/>
      </c>
      <c r="AD22" s="108"/>
      <c r="AE22" s="108"/>
      <c r="AF22" s="108"/>
      <c r="AG22" s="109"/>
      <c r="AH22" s="107" t="str">
        <f t="shared" si="5"/>
        <v/>
      </c>
      <c r="AI22" s="108"/>
      <c r="AJ22" s="12" t="s">
        <v>1792</v>
      </c>
      <c r="AK22" s="107" t="str">
        <f t="shared" si="6"/>
        <v/>
      </c>
      <c r="AL22" s="108"/>
      <c r="AM22" s="12" t="s">
        <v>1793</v>
      </c>
      <c r="AN22" s="107" t="str">
        <f t="shared" si="7"/>
        <v/>
      </c>
      <c r="AO22" s="108"/>
      <c r="AP22" s="12" t="s">
        <v>1793</v>
      </c>
      <c r="AQ22" s="107" t="str">
        <f t="shared" si="8"/>
        <v/>
      </c>
      <c r="AR22" s="108"/>
      <c r="AS22" s="12" t="s">
        <v>1793</v>
      </c>
      <c r="AT22" s="107" t="str">
        <f t="shared" si="9"/>
        <v/>
      </c>
      <c r="AU22" s="108"/>
      <c r="AV22" s="109"/>
    </row>
    <row r="23" spans="2:50" ht="38.4" customHeight="1" thickTop="1" thickBot="1" x14ac:dyDescent="0.25">
      <c r="G23" s="24" t="str">
        <f t="shared" si="0"/>
        <v/>
      </c>
      <c r="H23" s="14"/>
      <c r="I23" s="13">
        <v>11</v>
      </c>
      <c r="J23" s="36"/>
      <c r="K23" s="14"/>
      <c r="L23" s="14"/>
      <c r="M23" s="14"/>
      <c r="N23" s="14"/>
      <c r="O23" s="14"/>
      <c r="P23" s="14"/>
      <c r="Q23" s="14"/>
      <c r="U23" s="44" t="str">
        <f t="shared" si="1"/>
        <v/>
      </c>
      <c r="V23" s="68">
        <v>11</v>
      </c>
      <c r="W23" s="107" t="str">
        <f t="shared" si="2"/>
        <v/>
      </c>
      <c r="X23" s="108"/>
      <c r="Y23" s="108"/>
      <c r="Z23" s="109"/>
      <c r="AA23" s="125" t="str">
        <f t="shared" si="3"/>
        <v/>
      </c>
      <c r="AB23" s="125"/>
      <c r="AC23" s="107" t="str">
        <f t="shared" si="4"/>
        <v/>
      </c>
      <c r="AD23" s="108"/>
      <c r="AE23" s="108"/>
      <c r="AF23" s="108"/>
      <c r="AG23" s="109"/>
      <c r="AH23" s="107" t="str">
        <f t="shared" si="5"/>
        <v/>
      </c>
      <c r="AI23" s="108"/>
      <c r="AJ23" s="12" t="s">
        <v>1792</v>
      </c>
      <c r="AK23" s="107" t="str">
        <f t="shared" si="6"/>
        <v/>
      </c>
      <c r="AL23" s="108"/>
      <c r="AM23" s="12" t="s">
        <v>1793</v>
      </c>
      <c r="AN23" s="107" t="str">
        <f t="shared" si="7"/>
        <v/>
      </c>
      <c r="AO23" s="108"/>
      <c r="AP23" s="12" t="s">
        <v>1793</v>
      </c>
      <c r="AQ23" s="107" t="str">
        <f t="shared" si="8"/>
        <v/>
      </c>
      <c r="AR23" s="108"/>
      <c r="AS23" s="12" t="s">
        <v>1793</v>
      </c>
      <c r="AT23" s="107" t="str">
        <f t="shared" si="9"/>
        <v/>
      </c>
      <c r="AU23" s="108"/>
      <c r="AV23" s="109"/>
    </row>
    <row r="24" spans="2:50" ht="38.4" customHeight="1" thickTop="1" thickBot="1" x14ac:dyDescent="0.25">
      <c r="G24" s="24" t="str">
        <f t="shared" si="0"/>
        <v/>
      </c>
      <c r="H24" s="14"/>
      <c r="I24" s="13">
        <v>12</v>
      </c>
      <c r="J24" s="36"/>
      <c r="K24" s="14"/>
      <c r="L24" s="14"/>
      <c r="M24" s="14"/>
      <c r="N24" s="14"/>
      <c r="O24" s="14"/>
      <c r="P24" s="14"/>
      <c r="Q24" s="14"/>
      <c r="U24" s="44" t="str">
        <f t="shared" si="1"/>
        <v/>
      </c>
      <c r="V24" s="68">
        <v>12</v>
      </c>
      <c r="W24" s="107" t="str">
        <f t="shared" si="2"/>
        <v/>
      </c>
      <c r="X24" s="108"/>
      <c r="Y24" s="108"/>
      <c r="Z24" s="109"/>
      <c r="AA24" s="125" t="str">
        <f t="shared" si="3"/>
        <v/>
      </c>
      <c r="AB24" s="125"/>
      <c r="AC24" s="107" t="str">
        <f t="shared" si="4"/>
        <v/>
      </c>
      <c r="AD24" s="108"/>
      <c r="AE24" s="108"/>
      <c r="AF24" s="108"/>
      <c r="AG24" s="109"/>
      <c r="AH24" s="107" t="str">
        <f t="shared" si="5"/>
        <v/>
      </c>
      <c r="AI24" s="108"/>
      <c r="AJ24" s="12" t="s">
        <v>1792</v>
      </c>
      <c r="AK24" s="107" t="str">
        <f t="shared" si="6"/>
        <v/>
      </c>
      <c r="AL24" s="108"/>
      <c r="AM24" s="12" t="s">
        <v>1793</v>
      </c>
      <c r="AN24" s="107" t="str">
        <f t="shared" si="7"/>
        <v/>
      </c>
      <c r="AO24" s="108"/>
      <c r="AP24" s="12" t="s">
        <v>1793</v>
      </c>
      <c r="AQ24" s="107" t="str">
        <f t="shared" si="8"/>
        <v/>
      </c>
      <c r="AR24" s="108"/>
      <c r="AS24" s="12" t="s">
        <v>1793</v>
      </c>
      <c r="AT24" s="107" t="str">
        <f t="shared" si="9"/>
        <v/>
      </c>
      <c r="AU24" s="108"/>
      <c r="AV24" s="109"/>
    </row>
    <row r="25" spans="2:50" ht="16.8" thickTop="1" x14ac:dyDescent="0.2">
      <c r="U25" s="126" t="s">
        <v>16</v>
      </c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</row>
    <row r="26" spans="2:50" ht="16.2" x14ac:dyDescent="0.2">
      <c r="U26" s="126" t="s">
        <v>1794</v>
      </c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</row>
    <row r="27" spans="2:50" ht="39" customHeight="1" x14ac:dyDescent="0.2"/>
    <row r="28" spans="2:50" ht="39" customHeight="1" x14ac:dyDescent="0.2"/>
  </sheetData>
  <sheetProtection sheet="1" objects="1" scenarios="1" selectLockedCells="1"/>
  <mergeCells count="140">
    <mergeCell ref="X8:AE8"/>
    <mergeCell ref="AF8:AH8"/>
    <mergeCell ref="AI8:AO8"/>
    <mergeCell ref="AP8:AV8"/>
    <mergeCell ref="AI9:AO9"/>
    <mergeCell ref="AP9:AV9"/>
    <mergeCell ref="X7:AH7"/>
    <mergeCell ref="U3:AV3"/>
    <mergeCell ref="R4:R5"/>
    <mergeCell ref="U4:W5"/>
    <mergeCell ref="AO4:AP5"/>
    <mergeCell ref="AQ4:AV4"/>
    <mergeCell ref="AQ5:AV5"/>
    <mergeCell ref="X4:AN5"/>
    <mergeCell ref="U6:W6"/>
    <mergeCell ref="Y6:AC6"/>
    <mergeCell ref="AE6:AV6"/>
    <mergeCell ref="U7:W7"/>
    <mergeCell ref="AI7:AO7"/>
    <mergeCell ref="AP7:AV7"/>
    <mergeCell ref="U8:W8"/>
    <mergeCell ref="U9:W9"/>
    <mergeCell ref="U11:W11"/>
    <mergeCell ref="AI11:AN11"/>
    <mergeCell ref="AO11:AV11"/>
    <mergeCell ref="AF9:AH9"/>
    <mergeCell ref="AF11:AH11"/>
    <mergeCell ref="X9:AE9"/>
    <mergeCell ref="X11:AE11"/>
    <mergeCell ref="U10:Z10"/>
    <mergeCell ref="AI10:AN10"/>
    <mergeCell ref="AA10:AH10"/>
    <mergeCell ref="AO10:AV10"/>
    <mergeCell ref="U26:AV26"/>
    <mergeCell ref="W21:Z21"/>
    <mergeCell ref="AA21:AB21"/>
    <mergeCell ref="AC21:AG21"/>
    <mergeCell ref="AH21:AI21"/>
    <mergeCell ref="AK21:AL21"/>
    <mergeCell ref="AN21:AO21"/>
    <mergeCell ref="W22:Z22"/>
    <mergeCell ref="AA22:AB22"/>
    <mergeCell ref="AC22:AG22"/>
    <mergeCell ref="AH22:AI22"/>
    <mergeCell ref="AK22:AL22"/>
    <mergeCell ref="U25:AV25"/>
    <mergeCell ref="W23:Z23"/>
    <mergeCell ref="AA23:AB23"/>
    <mergeCell ref="AC23:AG23"/>
    <mergeCell ref="AH23:AI23"/>
    <mergeCell ref="W24:Z24"/>
    <mergeCell ref="AA24:AB24"/>
    <mergeCell ref="AC24:AG24"/>
    <mergeCell ref="AH24:AI24"/>
    <mergeCell ref="AK19:AL19"/>
    <mergeCell ref="AN19:AO19"/>
    <mergeCell ref="AQ19:AR19"/>
    <mergeCell ref="AT19:AV19"/>
    <mergeCell ref="AK24:AL24"/>
    <mergeCell ref="AT22:AV22"/>
    <mergeCell ref="AK23:AL23"/>
    <mergeCell ref="AN23:AO23"/>
    <mergeCell ref="AQ23:AR23"/>
    <mergeCell ref="AT23:AV23"/>
    <mergeCell ref="AN22:AO22"/>
    <mergeCell ref="AQ22:AR22"/>
    <mergeCell ref="AN24:AO24"/>
    <mergeCell ref="AQ24:AR24"/>
    <mergeCell ref="AT24:AV24"/>
    <mergeCell ref="AQ21:AR21"/>
    <mergeCell ref="AT21:AV21"/>
    <mergeCell ref="W20:Z20"/>
    <mergeCell ref="AA20:AB20"/>
    <mergeCell ref="AH18:AI18"/>
    <mergeCell ref="AK18:AL18"/>
    <mergeCell ref="AN18:AO18"/>
    <mergeCell ref="AQ18:AR18"/>
    <mergeCell ref="AT18:AV18"/>
    <mergeCell ref="W17:Z17"/>
    <mergeCell ref="AN16:AO16"/>
    <mergeCell ref="AQ16:AR16"/>
    <mergeCell ref="AT16:AV16"/>
    <mergeCell ref="AQ17:AR17"/>
    <mergeCell ref="AT17:AV17"/>
    <mergeCell ref="AC20:AG20"/>
    <mergeCell ref="AH20:AI20"/>
    <mergeCell ref="AK20:AL20"/>
    <mergeCell ref="AN20:AO20"/>
    <mergeCell ref="AQ20:AR20"/>
    <mergeCell ref="AT20:AV20"/>
    <mergeCell ref="W18:Z18"/>
    <mergeCell ref="AA18:AB18"/>
    <mergeCell ref="AC18:AG18"/>
    <mergeCell ref="AA17:AB17"/>
    <mergeCell ref="AC17:AG17"/>
    <mergeCell ref="AC15:AG15"/>
    <mergeCell ref="AH15:AI15"/>
    <mergeCell ref="AK15:AL15"/>
    <mergeCell ref="AN15:AO15"/>
    <mergeCell ref="AQ15:AR15"/>
    <mergeCell ref="AT15:AV15"/>
    <mergeCell ref="M11:P11"/>
    <mergeCell ref="W16:Z16"/>
    <mergeCell ref="AQ14:AR14"/>
    <mergeCell ref="AQ13:AR13"/>
    <mergeCell ref="AT13:AV13"/>
    <mergeCell ref="AN14:AO14"/>
    <mergeCell ref="AT14:AV14"/>
    <mergeCell ref="W12:Z12"/>
    <mergeCell ref="AA12:AB12"/>
    <mergeCell ref="AC12:AG12"/>
    <mergeCell ref="AH12:AJ12"/>
    <mergeCell ref="AK12:AM12"/>
    <mergeCell ref="AN12:AP12"/>
    <mergeCell ref="AQ12:AS12"/>
    <mergeCell ref="AT12:AV12"/>
    <mergeCell ref="W19:Z19"/>
    <mergeCell ref="AA19:AB19"/>
    <mergeCell ref="AC19:AG19"/>
    <mergeCell ref="AH19:AI19"/>
    <mergeCell ref="AK16:AL16"/>
    <mergeCell ref="AH17:AI17"/>
    <mergeCell ref="AK17:AL17"/>
    <mergeCell ref="AN17:AO17"/>
    <mergeCell ref="W13:Z13"/>
    <mergeCell ref="AA13:AB13"/>
    <mergeCell ref="AC13:AG13"/>
    <mergeCell ref="AH13:AI13"/>
    <mergeCell ref="AK13:AL13"/>
    <mergeCell ref="AN13:AO13"/>
    <mergeCell ref="W14:Z14"/>
    <mergeCell ref="AA16:AB16"/>
    <mergeCell ref="AC16:AG16"/>
    <mergeCell ref="AH16:AI16"/>
    <mergeCell ref="W15:Z15"/>
    <mergeCell ref="AA15:AB15"/>
    <mergeCell ref="AA14:AB14"/>
    <mergeCell ref="AC14:AG14"/>
    <mergeCell ref="AH14:AI14"/>
    <mergeCell ref="AK14:AL14"/>
  </mergeCells>
  <phoneticPr fontId="2"/>
  <dataValidations count="1">
    <dataValidation type="list" allowBlank="1" showInputMessage="1" showErrorMessage="1" sqref="H13:H24" xr:uid="{31396D37-CCBB-40EB-9A96-61F624A35568}">
      <formula1>"1"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70C0"/>
  </sheetPr>
  <dimension ref="A1:P19"/>
  <sheetViews>
    <sheetView view="pageBreakPreview" zoomScale="80" zoomScaleNormal="100" zoomScaleSheetLayoutView="80" workbookViewId="0">
      <selection activeCell="A5" sqref="A5"/>
    </sheetView>
  </sheetViews>
  <sheetFormatPr defaultColWidth="9" defaultRowHeight="13.2" x14ac:dyDescent="0.2"/>
  <cols>
    <col min="1" max="1" width="9" style="18"/>
    <col min="2" max="2" width="7.21875" style="18" customWidth="1"/>
    <col min="3" max="3" width="28.33203125" style="18" customWidth="1"/>
    <col min="4" max="4" width="10" style="18" customWidth="1"/>
    <col min="5" max="6" width="9" style="18"/>
    <col min="7" max="8" width="9" style="18" customWidth="1"/>
    <col min="9" max="16384" width="9" style="18"/>
  </cols>
  <sheetData>
    <row r="1" spans="1:16" ht="51" customHeight="1" x14ac:dyDescent="0.2">
      <c r="B1" s="133" t="s">
        <v>874</v>
      </c>
      <c r="C1" s="133"/>
      <c r="D1" s="133"/>
      <c r="E1" s="133"/>
      <c r="F1" s="133"/>
      <c r="G1" s="133"/>
    </row>
    <row r="2" spans="1:16" ht="51" customHeight="1" x14ac:dyDescent="0.2">
      <c r="B2" s="133" t="s">
        <v>875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</row>
    <row r="3" spans="1:16" ht="51" customHeight="1" x14ac:dyDescent="0.2">
      <c r="B3" s="17"/>
      <c r="C3" s="17"/>
    </row>
    <row r="4" spans="1:16" ht="51" customHeight="1" thickBot="1" x14ac:dyDescent="0.25">
      <c r="B4" s="19"/>
      <c r="C4" s="19"/>
      <c r="G4" s="60"/>
    </row>
    <row r="5" spans="1:16" ht="36" customHeight="1" thickBot="1" x14ac:dyDescent="0.25">
      <c r="A5" s="20">
        <f>'男子用申込書(必ず記入要領を確認してください。)'!R4</f>
        <v>0</v>
      </c>
      <c r="B5" s="27" t="s">
        <v>0</v>
      </c>
      <c r="C5" s="21" t="str">
        <f>IFERROR(VLOOKUP(A5,チーム情報,8,0),"")</f>
        <v/>
      </c>
      <c r="G5" s="61"/>
    </row>
    <row r="6" spans="1:16" ht="32.25" customHeight="1" thickBot="1" x14ac:dyDescent="0.25">
      <c r="B6" s="62" t="s">
        <v>1591</v>
      </c>
      <c r="C6" s="28" t="s">
        <v>876</v>
      </c>
    </row>
    <row r="7" spans="1:16" ht="24.75" customHeight="1" x14ac:dyDescent="0.2">
      <c r="B7" s="29" t="str">
        <f>IF('男子用申込書(必ず記入要領を確認してください。)'!K13="","", '男子用申込書(必ず記入要領を確認してください。)'!K13)</f>
        <v/>
      </c>
      <c r="C7" s="25" t="str">
        <f>IF('男子用申込書(必ず記入要領を確認してください。)'!L13="","", '男子用申込書(必ず記入要領を確認してください。)'!L13)</f>
        <v/>
      </c>
    </row>
    <row r="8" spans="1:16" ht="24.75" customHeight="1" x14ac:dyDescent="0.2">
      <c r="B8" s="30" t="str">
        <f>IF('男子用申込書(必ず記入要領を確認してください。)'!K14="","", '男子用申込書(必ず記入要領を確認してください。)'!K14)</f>
        <v/>
      </c>
      <c r="C8" s="25" t="str">
        <f>IF('男子用申込書(必ず記入要領を確認してください。)'!L14="","", '男子用申込書(必ず記入要領を確認してください。)'!L14)</f>
        <v/>
      </c>
    </row>
    <row r="9" spans="1:16" ht="24.75" customHeight="1" x14ac:dyDescent="0.2">
      <c r="B9" s="30" t="str">
        <f>IF('男子用申込書(必ず記入要領を確認してください。)'!K15="","", '男子用申込書(必ず記入要領を確認してください。)'!K15)</f>
        <v/>
      </c>
      <c r="C9" s="25" t="str">
        <f>IF('男子用申込書(必ず記入要領を確認してください。)'!L15="","", '男子用申込書(必ず記入要領を確認してください。)'!L15)</f>
        <v/>
      </c>
    </row>
    <row r="10" spans="1:16" ht="24.75" customHeight="1" x14ac:dyDescent="0.2">
      <c r="B10" s="30" t="str">
        <f>IF('男子用申込書(必ず記入要領を確認してください。)'!K16="","", '男子用申込書(必ず記入要領を確認してください。)'!K16)</f>
        <v/>
      </c>
      <c r="C10" s="25" t="str">
        <f>IF('男子用申込書(必ず記入要領を確認してください。)'!L16="","", '男子用申込書(必ず記入要領を確認してください。)'!L16)</f>
        <v/>
      </c>
    </row>
    <row r="11" spans="1:16" ht="24.75" customHeight="1" x14ac:dyDescent="0.2">
      <c r="B11" s="30" t="str">
        <f>IF('男子用申込書(必ず記入要領を確認してください。)'!K17="","", '男子用申込書(必ず記入要領を確認してください。)'!K17)</f>
        <v/>
      </c>
      <c r="C11" s="25" t="str">
        <f>IF('男子用申込書(必ず記入要領を確認してください。)'!L17="","", '男子用申込書(必ず記入要領を確認してください。)'!L17)</f>
        <v/>
      </c>
    </row>
    <row r="12" spans="1:16" ht="24.75" customHeight="1" x14ac:dyDescent="0.2">
      <c r="B12" s="30" t="str">
        <f>IF('男子用申込書(必ず記入要領を確認してください。)'!K18="","", '男子用申込書(必ず記入要領を確認してください。)'!K18)</f>
        <v/>
      </c>
      <c r="C12" s="25" t="str">
        <f>IF('男子用申込書(必ず記入要領を確認してください。)'!L18="","", '男子用申込書(必ず記入要領を確認してください。)'!L18)</f>
        <v/>
      </c>
    </row>
    <row r="13" spans="1:16" ht="24.75" customHeight="1" x14ac:dyDescent="0.2">
      <c r="B13" s="30" t="str">
        <f>IF('男子用申込書(必ず記入要領を確認してください。)'!K19="","", '男子用申込書(必ず記入要領を確認してください。)'!K19)</f>
        <v/>
      </c>
      <c r="C13" s="25" t="str">
        <f>IF('男子用申込書(必ず記入要領を確認してください。)'!L19="","", '男子用申込書(必ず記入要領を確認してください。)'!L19)</f>
        <v/>
      </c>
    </row>
    <row r="14" spans="1:16" ht="24.75" customHeight="1" x14ac:dyDescent="0.2">
      <c r="B14" s="30" t="str">
        <f>IF('男子用申込書(必ず記入要領を確認してください。)'!K20="","", '男子用申込書(必ず記入要領を確認してください。)'!K20)</f>
        <v/>
      </c>
      <c r="C14" s="25" t="str">
        <f>IF('男子用申込書(必ず記入要領を確認してください。)'!L20="","", '男子用申込書(必ず記入要領を確認してください。)'!L20)</f>
        <v/>
      </c>
    </row>
    <row r="15" spans="1:16" ht="24.75" customHeight="1" x14ac:dyDescent="0.2">
      <c r="B15" s="30" t="str">
        <f>IF('男子用申込書(必ず記入要領を確認してください。)'!K21="","", '男子用申込書(必ず記入要領を確認してください。)'!K21)</f>
        <v/>
      </c>
      <c r="C15" s="25" t="str">
        <f>IF('男子用申込書(必ず記入要領を確認してください。)'!L21="","", '男子用申込書(必ず記入要領を確認してください。)'!L21)</f>
        <v/>
      </c>
    </row>
    <row r="16" spans="1:16" ht="24.75" customHeight="1" x14ac:dyDescent="0.2">
      <c r="B16" s="30" t="str">
        <f>IF('男子用申込書(必ず記入要領を確認してください。)'!K22="","", '男子用申込書(必ず記入要領を確認してください。)'!K22)</f>
        <v/>
      </c>
      <c r="C16" s="25" t="str">
        <f>IF('男子用申込書(必ず記入要領を確認してください。)'!L22="","", '男子用申込書(必ず記入要領を確認してください。)'!L22)</f>
        <v/>
      </c>
    </row>
    <row r="17" spans="2:3" ht="24.75" customHeight="1" x14ac:dyDescent="0.2">
      <c r="B17" s="30" t="str">
        <f>IF('男子用申込書(必ず記入要領を確認してください。)'!K23="","", '男子用申込書(必ず記入要領を確認してください。)'!K23)</f>
        <v/>
      </c>
      <c r="C17" s="25" t="str">
        <f>IF('男子用申込書(必ず記入要領を確認してください。)'!L23="","", '男子用申込書(必ず記入要領を確認してください。)'!L23)</f>
        <v/>
      </c>
    </row>
    <row r="18" spans="2:3" ht="24.75" customHeight="1" thickBot="1" x14ac:dyDescent="0.25">
      <c r="B18" s="31" t="str">
        <f>IF('男子用申込書(必ず記入要領を確認してください。)'!K24="","", '男子用申込書(必ず記入要領を確認してください。)'!K24)</f>
        <v/>
      </c>
      <c r="C18" s="26" t="str">
        <f>IF('男子用申込書(必ず記入要領を確認してください。)'!L24="","", '男子用申込書(必ず記入要領を確認してください。)'!L24)</f>
        <v/>
      </c>
    </row>
    <row r="19" spans="2:3" ht="43.5" customHeight="1" x14ac:dyDescent="0.2"/>
  </sheetData>
  <sheetProtection sheet="1" objects="1" scenarios="1" selectLockedCells="1"/>
  <mergeCells count="2">
    <mergeCell ref="B1:G1"/>
    <mergeCell ref="B2:P2"/>
  </mergeCells>
  <phoneticPr fontId="2"/>
  <printOptions horizontalCentered="1" verticalCentered="1"/>
  <pageMargins left="0.39370078740157483" right="0.39370078740157483" top="0.39370078740157483" bottom="0.39370078740157483" header="0.39370078740157483" footer="0.19685039370078741"/>
  <pageSetup paperSize="9" scale="62"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490F-843B-48A8-85C1-D21BCAD9D553}">
  <sheetPr>
    <tabColor rgb="FFFF0000"/>
  </sheetPr>
  <dimension ref="B2:AX28"/>
  <sheetViews>
    <sheetView view="pageBreakPreview" topLeftCell="J1" zoomScaleNormal="100" zoomScaleSheetLayoutView="100" workbookViewId="0">
      <selection activeCell="J11" sqref="J11"/>
    </sheetView>
  </sheetViews>
  <sheetFormatPr defaultColWidth="3.33203125" defaultRowHeight="40.5" customHeight="1" x14ac:dyDescent="0.2"/>
  <cols>
    <col min="1" max="1" width="4.33203125" style="1" customWidth="1"/>
    <col min="2" max="2" width="18.77734375" style="1" bestFit="1" customWidth="1"/>
    <col min="3" max="3" width="22.6640625" style="1" bestFit="1" customWidth="1"/>
    <col min="4" max="5" width="30" style="1" customWidth="1"/>
    <col min="6" max="6" width="9.77734375" style="1" customWidth="1"/>
    <col min="7" max="7" width="4.44140625" style="1" bestFit="1" customWidth="1"/>
    <col min="8" max="8" width="5.6640625" style="1" bestFit="1" customWidth="1"/>
    <col min="9" max="9" width="3.6640625" style="1" bestFit="1" customWidth="1"/>
    <col min="10" max="10" width="16.109375" style="1" bestFit="1" customWidth="1"/>
    <col min="11" max="11" width="8.6640625" style="1" customWidth="1"/>
    <col min="12" max="12" width="17.44140625" style="1" customWidth="1"/>
    <col min="13" max="16" width="8.6640625" style="1" customWidth="1"/>
    <col min="17" max="17" width="19.109375" style="1" customWidth="1"/>
    <col min="18" max="18" width="9.44140625" style="1" customWidth="1"/>
    <col min="19" max="19" width="3.33203125" style="1" customWidth="1"/>
    <col min="20" max="20" width="3.33203125" style="1"/>
    <col min="21" max="21" width="3.33203125" style="1" customWidth="1"/>
    <col min="22" max="25" width="3.33203125" style="1"/>
    <col min="26" max="26" width="3.33203125" style="1" customWidth="1"/>
    <col min="27" max="31" width="3.33203125" style="1"/>
    <col min="32" max="32" width="3.33203125" style="1" customWidth="1"/>
    <col min="33" max="37" width="3.33203125" style="1"/>
    <col min="38" max="38" width="3.33203125" style="1" customWidth="1"/>
    <col min="39" max="49" width="3.33203125" style="1"/>
    <col min="50" max="50" width="3.33203125" style="1" customWidth="1"/>
    <col min="51" max="16384" width="3.33203125" style="1"/>
  </cols>
  <sheetData>
    <row r="2" spans="2:50" ht="37.5" customHeight="1" x14ac:dyDescent="0.2"/>
    <row r="3" spans="2:50" ht="38.4" customHeight="1" thickBot="1" x14ac:dyDescent="0.25">
      <c r="U3" s="92" t="s">
        <v>1799</v>
      </c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</row>
    <row r="4" spans="2:50" ht="19.2" customHeight="1" thickTop="1" thickBot="1" x14ac:dyDescent="0.25">
      <c r="R4" s="128"/>
      <c r="U4" s="79" t="s">
        <v>0</v>
      </c>
      <c r="V4" s="80"/>
      <c r="W4" s="81"/>
      <c r="X4" s="103" t="str">
        <f>IFERROR(VLOOKUP($R$4,チーム情報,7,0)&amp;"","")</f>
        <v/>
      </c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04"/>
      <c r="AO4" s="103" t="s">
        <v>1533</v>
      </c>
      <c r="AP4" s="104"/>
      <c r="AQ4" s="107" t="s">
        <v>14</v>
      </c>
      <c r="AR4" s="108"/>
      <c r="AS4" s="108"/>
      <c r="AT4" s="108"/>
      <c r="AU4" s="108"/>
      <c r="AV4" s="109"/>
    </row>
    <row r="5" spans="2:50" ht="19.2" customHeight="1" thickTop="1" thickBot="1" x14ac:dyDescent="0.25">
      <c r="R5" s="128"/>
      <c r="U5" s="94"/>
      <c r="V5" s="95"/>
      <c r="W5" s="96"/>
      <c r="X5" s="105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06"/>
      <c r="AO5" s="105"/>
      <c r="AP5" s="106"/>
      <c r="AQ5" s="105" t="str">
        <f>IFERROR(VLOOKUP($R$4,チーム情報,3,0)&amp;"","")</f>
        <v/>
      </c>
      <c r="AR5" s="129"/>
      <c r="AS5" s="129"/>
      <c r="AT5" s="129"/>
      <c r="AU5" s="129"/>
      <c r="AV5" s="106"/>
      <c r="AX5" s="4"/>
    </row>
    <row r="6" spans="2:50" ht="38.4" customHeight="1" thickTop="1" x14ac:dyDescent="0.2">
      <c r="U6" s="79" t="s">
        <v>1</v>
      </c>
      <c r="V6" s="80"/>
      <c r="W6" s="81"/>
      <c r="X6" s="38" t="s">
        <v>10</v>
      </c>
      <c r="Y6" s="131" t="str">
        <f>IFERROR(VLOOKUP($R$4,チーム情報,10,0)&amp;"","")</f>
        <v/>
      </c>
      <c r="Z6" s="131"/>
      <c r="AA6" s="131"/>
      <c r="AB6" s="131"/>
      <c r="AC6" s="131"/>
      <c r="AD6" s="3"/>
      <c r="AE6" s="131" t="str">
        <f>IFERROR(VLOOKUP($R$4,チーム情報,11,0)&amp;"","")</f>
        <v/>
      </c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2"/>
      <c r="AX6" s="4"/>
    </row>
    <row r="7" spans="2:50" ht="38.4" customHeight="1" x14ac:dyDescent="0.2">
      <c r="U7" s="84" t="s">
        <v>1584</v>
      </c>
      <c r="V7" s="85"/>
      <c r="W7" s="86"/>
      <c r="X7" s="107" t="str">
        <f>IFERROR(VLOOKUP($R$4,チーム情報,12,0)&amp;"","")</f>
        <v/>
      </c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90" t="s">
        <v>1592</v>
      </c>
      <c r="AJ7" s="90"/>
      <c r="AK7" s="90"/>
      <c r="AL7" s="90"/>
      <c r="AM7" s="90"/>
      <c r="AN7" s="90"/>
      <c r="AO7" s="90"/>
      <c r="AP7" s="90" t="s">
        <v>1593</v>
      </c>
      <c r="AQ7" s="91"/>
      <c r="AR7" s="91"/>
      <c r="AS7" s="91"/>
      <c r="AT7" s="91"/>
      <c r="AU7" s="91"/>
      <c r="AV7" s="91"/>
      <c r="AX7" s="4"/>
    </row>
    <row r="8" spans="2:50" ht="38.4" customHeight="1" x14ac:dyDescent="0.2">
      <c r="U8" s="84" t="s">
        <v>6</v>
      </c>
      <c r="V8" s="85"/>
      <c r="W8" s="86"/>
      <c r="X8" s="107" t="str">
        <f>IF(C14="","",C14)</f>
        <v/>
      </c>
      <c r="Y8" s="108"/>
      <c r="Z8" s="108"/>
      <c r="AA8" s="108"/>
      <c r="AB8" s="108"/>
      <c r="AC8" s="108"/>
      <c r="AD8" s="108"/>
      <c r="AE8" s="108"/>
      <c r="AF8" s="108" t="s">
        <v>1535</v>
      </c>
      <c r="AG8" s="108"/>
      <c r="AH8" s="109"/>
      <c r="AI8" s="127" t="str">
        <f>IF(D14="","",D14)</f>
        <v/>
      </c>
      <c r="AJ8" s="127"/>
      <c r="AK8" s="127"/>
      <c r="AL8" s="127"/>
      <c r="AM8" s="127"/>
      <c r="AN8" s="127"/>
      <c r="AO8" s="127"/>
      <c r="AP8" s="127" t="str">
        <f>IF(E14="","",E14)</f>
        <v/>
      </c>
      <c r="AQ8" s="127"/>
      <c r="AR8" s="127"/>
      <c r="AS8" s="127"/>
      <c r="AT8" s="127"/>
      <c r="AU8" s="127"/>
      <c r="AV8" s="127"/>
      <c r="AX8" s="4"/>
    </row>
    <row r="9" spans="2:50" ht="38.4" customHeight="1" x14ac:dyDescent="0.2">
      <c r="I9" s="40"/>
      <c r="J9" s="56"/>
      <c r="K9" s="11"/>
      <c r="L9" s="54"/>
      <c r="M9" s="11"/>
      <c r="N9" s="11"/>
      <c r="O9" s="11"/>
      <c r="P9" s="11"/>
      <c r="U9" s="79" t="s">
        <v>11</v>
      </c>
      <c r="V9" s="80"/>
      <c r="W9" s="81"/>
      <c r="X9" s="107" t="str">
        <f>IF(C15="","",C15)</f>
        <v/>
      </c>
      <c r="Y9" s="108"/>
      <c r="Z9" s="108"/>
      <c r="AA9" s="108"/>
      <c r="AB9" s="108"/>
      <c r="AC9" s="108"/>
      <c r="AD9" s="108"/>
      <c r="AE9" s="108"/>
      <c r="AF9" s="108" t="s">
        <v>1535</v>
      </c>
      <c r="AG9" s="108"/>
      <c r="AH9" s="109"/>
      <c r="AI9" s="127" t="str">
        <f>IF(D15="","",D15)</f>
        <v/>
      </c>
      <c r="AJ9" s="127"/>
      <c r="AK9" s="127"/>
      <c r="AL9" s="127"/>
      <c r="AM9" s="127"/>
      <c r="AN9" s="127"/>
      <c r="AO9" s="127"/>
      <c r="AP9" s="127" t="str">
        <f>IF(E15="","",E15)</f>
        <v/>
      </c>
      <c r="AQ9" s="127"/>
      <c r="AR9" s="127"/>
      <c r="AS9" s="127"/>
      <c r="AT9" s="127"/>
      <c r="AU9" s="127"/>
      <c r="AV9" s="127"/>
      <c r="AX9" s="4"/>
    </row>
    <row r="10" spans="2:50" ht="38.4" customHeight="1" thickBot="1" x14ac:dyDescent="0.25">
      <c r="C10" s="46"/>
      <c r="D10" s="45"/>
      <c r="E10" s="50"/>
      <c r="I10" s="40"/>
      <c r="J10" s="57" t="s">
        <v>1585</v>
      </c>
      <c r="K10" s="55"/>
      <c r="L10" s="58" t="s">
        <v>312</v>
      </c>
      <c r="M10" s="11"/>
      <c r="N10" s="11"/>
      <c r="O10" s="11"/>
      <c r="P10" s="11"/>
      <c r="U10" s="111" t="s">
        <v>15</v>
      </c>
      <c r="V10" s="112"/>
      <c r="W10" s="112"/>
      <c r="X10" s="112"/>
      <c r="Y10" s="112"/>
      <c r="Z10" s="113"/>
      <c r="AA10" s="107" t="str">
        <f>IF(C16="","",C16)</f>
        <v/>
      </c>
      <c r="AB10" s="108"/>
      <c r="AC10" s="108"/>
      <c r="AD10" s="108"/>
      <c r="AE10" s="108"/>
      <c r="AF10" s="108"/>
      <c r="AG10" s="108"/>
      <c r="AH10" s="109"/>
      <c r="AI10" s="114" t="s">
        <v>1543</v>
      </c>
      <c r="AJ10" s="115"/>
      <c r="AK10" s="115"/>
      <c r="AL10" s="115"/>
      <c r="AM10" s="115"/>
      <c r="AN10" s="116"/>
      <c r="AO10" s="107" t="str">
        <f>IF(C17="","",C17)</f>
        <v/>
      </c>
      <c r="AP10" s="108"/>
      <c r="AQ10" s="108"/>
      <c r="AR10" s="108"/>
      <c r="AS10" s="108"/>
      <c r="AT10" s="108"/>
      <c r="AU10" s="108"/>
      <c r="AV10" s="109"/>
      <c r="AX10" s="4"/>
    </row>
    <row r="11" spans="2:50" ht="38.4" customHeight="1" thickTop="1" thickBot="1" x14ac:dyDescent="0.25">
      <c r="C11" s="46"/>
      <c r="D11" s="46"/>
      <c r="E11" s="51"/>
      <c r="G11" s="24"/>
      <c r="H11" s="24"/>
      <c r="I11" s="23"/>
      <c r="J11" s="14"/>
      <c r="K11" s="59"/>
      <c r="L11" s="14"/>
      <c r="M11" s="117"/>
      <c r="N11" s="117"/>
      <c r="O11" s="117"/>
      <c r="P11" s="117"/>
      <c r="Q11" s="32"/>
      <c r="R11" s="72"/>
      <c r="S11" s="72"/>
      <c r="U11" s="114" t="s">
        <v>18</v>
      </c>
      <c r="V11" s="85"/>
      <c r="W11" s="86"/>
      <c r="X11" s="107" t="str">
        <f>IF(L11="","",L11)</f>
        <v/>
      </c>
      <c r="Y11" s="108"/>
      <c r="Z11" s="108"/>
      <c r="AA11" s="108"/>
      <c r="AB11" s="108"/>
      <c r="AC11" s="108"/>
      <c r="AD11" s="108"/>
      <c r="AE11" s="108"/>
      <c r="AF11" s="108" t="s">
        <v>1534</v>
      </c>
      <c r="AG11" s="108"/>
      <c r="AH11" s="109"/>
      <c r="AI11" s="114" t="s">
        <v>17</v>
      </c>
      <c r="AJ11" s="115"/>
      <c r="AK11" s="115"/>
      <c r="AL11" s="115"/>
      <c r="AM11" s="115"/>
      <c r="AN11" s="116"/>
      <c r="AO11" s="107" t="str">
        <f>IF(J11="","",J11)</f>
        <v/>
      </c>
      <c r="AP11" s="108"/>
      <c r="AQ11" s="108"/>
      <c r="AR11" s="108"/>
      <c r="AS11" s="108"/>
      <c r="AT11" s="108"/>
      <c r="AU11" s="108"/>
      <c r="AV11" s="109"/>
      <c r="AX11" s="4"/>
    </row>
    <row r="12" spans="2:50" ht="38.4" customHeight="1" thickTop="1" thickBot="1" x14ac:dyDescent="0.25">
      <c r="C12" s="46"/>
      <c r="D12" s="47"/>
      <c r="E12" s="52"/>
      <c r="F12" s="40"/>
      <c r="G12" s="24" t="s">
        <v>1587</v>
      </c>
      <c r="H12" s="71" t="s">
        <v>1791</v>
      </c>
      <c r="I12" s="41"/>
      <c r="J12" s="42" t="s">
        <v>307</v>
      </c>
      <c r="K12" s="15" t="s">
        <v>3</v>
      </c>
      <c r="L12" s="42" t="s">
        <v>4</v>
      </c>
      <c r="M12" s="15" t="s">
        <v>308</v>
      </c>
      <c r="N12" s="15" t="s">
        <v>309</v>
      </c>
      <c r="O12" s="15" t="s">
        <v>310</v>
      </c>
      <c r="P12" s="43" t="s">
        <v>1594</v>
      </c>
      <c r="Q12" s="43" t="s">
        <v>453</v>
      </c>
      <c r="R12" s="72"/>
      <c r="S12" s="72"/>
      <c r="U12" s="69" t="s">
        <v>1791</v>
      </c>
      <c r="V12" s="70" t="s">
        <v>2</v>
      </c>
      <c r="W12" s="122" t="s">
        <v>313</v>
      </c>
      <c r="X12" s="123"/>
      <c r="Y12" s="123"/>
      <c r="Z12" s="124"/>
      <c r="AA12" s="125" t="s">
        <v>3</v>
      </c>
      <c r="AB12" s="125"/>
      <c r="AC12" s="107" t="s">
        <v>4</v>
      </c>
      <c r="AD12" s="108"/>
      <c r="AE12" s="108"/>
      <c r="AF12" s="108"/>
      <c r="AG12" s="109"/>
      <c r="AH12" s="107" t="s">
        <v>19</v>
      </c>
      <c r="AI12" s="108"/>
      <c r="AJ12" s="109"/>
      <c r="AK12" s="107" t="s">
        <v>7</v>
      </c>
      <c r="AL12" s="108"/>
      <c r="AM12" s="109"/>
      <c r="AN12" s="107" t="s">
        <v>8</v>
      </c>
      <c r="AO12" s="108"/>
      <c r="AP12" s="109"/>
      <c r="AQ12" s="107" t="s">
        <v>5</v>
      </c>
      <c r="AR12" s="108"/>
      <c r="AS12" s="109"/>
      <c r="AT12" s="118" t="s">
        <v>1537</v>
      </c>
      <c r="AU12" s="119"/>
      <c r="AV12" s="120"/>
      <c r="AX12" s="4"/>
    </row>
    <row r="13" spans="2:50" ht="38.4" customHeight="1" thickTop="1" thickBot="1" x14ac:dyDescent="0.25">
      <c r="C13" s="49"/>
      <c r="D13" s="48"/>
      <c r="E13" s="53"/>
      <c r="F13" s="40"/>
      <c r="G13" s="24" t="str">
        <f>IF($R$4="","",$R$4)</f>
        <v/>
      </c>
      <c r="H13" s="14"/>
      <c r="I13" s="39">
        <v>1</v>
      </c>
      <c r="J13" s="36"/>
      <c r="K13" s="14"/>
      <c r="L13" s="14"/>
      <c r="M13" s="14"/>
      <c r="N13" s="14"/>
      <c r="O13" s="14"/>
      <c r="P13" s="14"/>
      <c r="Q13" s="14"/>
      <c r="U13" s="44" t="str">
        <f xml:space="preserve"> IF(H13=1,"○","")</f>
        <v/>
      </c>
      <c r="V13" s="68">
        <v>1</v>
      </c>
      <c r="W13" s="107" t="str">
        <f>IF(J13="","",J13)</f>
        <v/>
      </c>
      <c r="X13" s="108"/>
      <c r="Y13" s="108"/>
      <c r="Z13" s="109"/>
      <c r="AA13" s="125" t="str">
        <f>IF(K13="","",K13)</f>
        <v/>
      </c>
      <c r="AB13" s="125"/>
      <c r="AC13" s="107" t="str">
        <f>IF(L13="","",L13)</f>
        <v/>
      </c>
      <c r="AD13" s="108"/>
      <c r="AE13" s="108"/>
      <c r="AF13" s="108"/>
      <c r="AG13" s="109"/>
      <c r="AH13" s="107" t="str">
        <f>IF(M13="","",M13)</f>
        <v/>
      </c>
      <c r="AI13" s="108"/>
      <c r="AJ13" s="12" t="s">
        <v>9</v>
      </c>
      <c r="AK13" s="107" t="str">
        <f>IF(N13="","",N13)</f>
        <v/>
      </c>
      <c r="AL13" s="108"/>
      <c r="AM13" s="12" t="s">
        <v>12</v>
      </c>
      <c r="AN13" s="107" t="str">
        <f>IF(O13="","",O13)</f>
        <v/>
      </c>
      <c r="AO13" s="108"/>
      <c r="AP13" s="12" t="s">
        <v>12</v>
      </c>
      <c r="AQ13" s="107" t="str">
        <f>IF(P13="","",P13)</f>
        <v/>
      </c>
      <c r="AR13" s="108"/>
      <c r="AS13" s="12" t="s">
        <v>12</v>
      </c>
      <c r="AT13" s="107" t="str">
        <f>IF(Q13="","",Q13)</f>
        <v/>
      </c>
      <c r="AU13" s="108"/>
      <c r="AV13" s="109"/>
      <c r="AX13" s="4"/>
    </row>
    <row r="14" spans="2:50" ht="38.4" customHeight="1" thickTop="1" thickBot="1" x14ac:dyDescent="0.25">
      <c r="B14" s="44" t="s">
        <v>1582</v>
      </c>
      <c r="C14" s="37"/>
      <c r="D14" s="14"/>
      <c r="E14" s="36"/>
      <c r="F14" s="2"/>
      <c r="G14" s="24" t="str">
        <f t="shared" ref="G14:G24" si="0">IF($R$4="","",$R$4)</f>
        <v/>
      </c>
      <c r="H14" s="14"/>
      <c r="I14" s="13">
        <v>2</v>
      </c>
      <c r="J14" s="36"/>
      <c r="K14" s="14"/>
      <c r="L14" s="14"/>
      <c r="M14" s="14"/>
      <c r="N14" s="14"/>
      <c r="O14" s="14"/>
      <c r="P14" s="14"/>
      <c r="Q14" s="14"/>
      <c r="U14" s="44" t="str">
        <f t="shared" ref="U14:U24" si="1" xml:space="preserve"> IF(H14=1,"○","")</f>
        <v/>
      </c>
      <c r="V14" s="68">
        <v>2</v>
      </c>
      <c r="W14" s="107" t="str">
        <f t="shared" ref="W14:W24" si="2">IF(J14="","",J14)</f>
        <v/>
      </c>
      <c r="X14" s="108"/>
      <c r="Y14" s="108"/>
      <c r="Z14" s="109"/>
      <c r="AA14" s="125" t="str">
        <f t="shared" ref="AA14:AA24" si="3">IF(K14="","",K14)</f>
        <v/>
      </c>
      <c r="AB14" s="125"/>
      <c r="AC14" s="107" t="str">
        <f t="shared" ref="AC14:AC24" si="4">IF(L14="","",L14)</f>
        <v/>
      </c>
      <c r="AD14" s="108"/>
      <c r="AE14" s="108"/>
      <c r="AF14" s="108"/>
      <c r="AG14" s="109"/>
      <c r="AH14" s="107" t="str">
        <f t="shared" ref="AH14:AH24" si="5">IF(M14="","",M14)</f>
        <v/>
      </c>
      <c r="AI14" s="108"/>
      <c r="AJ14" s="12" t="s">
        <v>1792</v>
      </c>
      <c r="AK14" s="107" t="str">
        <f t="shared" ref="AK14:AK24" si="6">IF(N14="","",N14)</f>
        <v/>
      </c>
      <c r="AL14" s="108"/>
      <c r="AM14" s="12" t="s">
        <v>1793</v>
      </c>
      <c r="AN14" s="107" t="str">
        <f t="shared" ref="AN14:AN24" si="7">IF(O14="","",O14)</f>
        <v/>
      </c>
      <c r="AO14" s="108"/>
      <c r="AP14" s="12" t="s">
        <v>1793</v>
      </c>
      <c r="AQ14" s="107" t="str">
        <f t="shared" ref="AQ14:AQ24" si="8">IF(P14="","",P14)</f>
        <v/>
      </c>
      <c r="AR14" s="108"/>
      <c r="AS14" s="12" t="s">
        <v>1793</v>
      </c>
      <c r="AT14" s="107" t="str">
        <f t="shared" ref="AT14:AT24" si="9">IF(Q14="","",Q14)</f>
        <v/>
      </c>
      <c r="AU14" s="108"/>
      <c r="AV14" s="109"/>
      <c r="AX14" s="4"/>
    </row>
    <row r="15" spans="2:50" ht="38.4" customHeight="1" thickTop="1" thickBot="1" x14ac:dyDescent="0.25">
      <c r="B15" s="44" t="s">
        <v>311</v>
      </c>
      <c r="C15" s="14"/>
      <c r="D15" s="63"/>
      <c r="E15" s="36"/>
      <c r="F15" s="2"/>
      <c r="G15" s="24" t="str">
        <f t="shared" si="0"/>
        <v/>
      </c>
      <c r="H15" s="14"/>
      <c r="I15" s="13">
        <v>3</v>
      </c>
      <c r="J15" s="36"/>
      <c r="K15" s="14"/>
      <c r="L15" s="14"/>
      <c r="M15" s="14"/>
      <c r="N15" s="14"/>
      <c r="O15" s="14"/>
      <c r="P15" s="14"/>
      <c r="Q15" s="14"/>
      <c r="U15" s="44" t="str">
        <f t="shared" si="1"/>
        <v/>
      </c>
      <c r="V15" s="68">
        <v>3</v>
      </c>
      <c r="W15" s="107" t="str">
        <f t="shared" si="2"/>
        <v/>
      </c>
      <c r="X15" s="108"/>
      <c r="Y15" s="108"/>
      <c r="Z15" s="109"/>
      <c r="AA15" s="125" t="str">
        <f t="shared" si="3"/>
        <v/>
      </c>
      <c r="AB15" s="125"/>
      <c r="AC15" s="107" t="str">
        <f t="shared" si="4"/>
        <v/>
      </c>
      <c r="AD15" s="108"/>
      <c r="AE15" s="108"/>
      <c r="AF15" s="108"/>
      <c r="AG15" s="109"/>
      <c r="AH15" s="107" t="str">
        <f t="shared" si="5"/>
        <v/>
      </c>
      <c r="AI15" s="108"/>
      <c r="AJ15" s="12" t="s">
        <v>1792</v>
      </c>
      <c r="AK15" s="107" t="str">
        <f t="shared" si="6"/>
        <v/>
      </c>
      <c r="AL15" s="108"/>
      <c r="AM15" s="12" t="s">
        <v>1793</v>
      </c>
      <c r="AN15" s="107" t="str">
        <f t="shared" si="7"/>
        <v/>
      </c>
      <c r="AO15" s="108"/>
      <c r="AP15" s="12" t="s">
        <v>1793</v>
      </c>
      <c r="AQ15" s="107" t="str">
        <f t="shared" si="8"/>
        <v/>
      </c>
      <c r="AR15" s="108"/>
      <c r="AS15" s="12" t="s">
        <v>1793</v>
      </c>
      <c r="AT15" s="107" t="str">
        <f t="shared" si="9"/>
        <v/>
      </c>
      <c r="AU15" s="108"/>
      <c r="AV15" s="109"/>
      <c r="AX15" s="4"/>
    </row>
    <row r="16" spans="2:50" ht="38.4" customHeight="1" thickTop="1" thickBot="1" x14ac:dyDescent="0.25">
      <c r="B16" s="44" t="s">
        <v>1583</v>
      </c>
      <c r="C16" s="14"/>
      <c r="D16" s="11"/>
      <c r="E16" s="11"/>
      <c r="F16" s="11"/>
      <c r="G16" s="24" t="str">
        <f t="shared" si="0"/>
        <v/>
      </c>
      <c r="H16" s="14"/>
      <c r="I16" s="13">
        <v>4</v>
      </c>
      <c r="J16" s="36"/>
      <c r="K16" s="14"/>
      <c r="L16" s="14"/>
      <c r="M16" s="14"/>
      <c r="N16" s="14"/>
      <c r="O16" s="14"/>
      <c r="P16" s="14"/>
      <c r="Q16" s="14"/>
      <c r="U16" s="44" t="str">
        <f t="shared" si="1"/>
        <v/>
      </c>
      <c r="V16" s="68">
        <v>4</v>
      </c>
      <c r="W16" s="107" t="str">
        <f t="shared" si="2"/>
        <v/>
      </c>
      <c r="X16" s="108"/>
      <c r="Y16" s="108"/>
      <c r="Z16" s="109"/>
      <c r="AA16" s="125" t="str">
        <f t="shared" si="3"/>
        <v/>
      </c>
      <c r="AB16" s="125"/>
      <c r="AC16" s="107" t="str">
        <f t="shared" si="4"/>
        <v/>
      </c>
      <c r="AD16" s="108"/>
      <c r="AE16" s="108"/>
      <c r="AF16" s="108"/>
      <c r="AG16" s="109"/>
      <c r="AH16" s="107" t="str">
        <f t="shared" si="5"/>
        <v/>
      </c>
      <c r="AI16" s="108"/>
      <c r="AJ16" s="12" t="s">
        <v>1792</v>
      </c>
      <c r="AK16" s="107" t="str">
        <f t="shared" si="6"/>
        <v/>
      </c>
      <c r="AL16" s="108"/>
      <c r="AM16" s="12" t="s">
        <v>1793</v>
      </c>
      <c r="AN16" s="107" t="str">
        <f t="shared" si="7"/>
        <v/>
      </c>
      <c r="AO16" s="108"/>
      <c r="AP16" s="12" t="s">
        <v>1793</v>
      </c>
      <c r="AQ16" s="107" t="str">
        <f t="shared" si="8"/>
        <v/>
      </c>
      <c r="AR16" s="108"/>
      <c r="AS16" s="12" t="s">
        <v>1793</v>
      </c>
      <c r="AT16" s="107" t="str">
        <f t="shared" si="9"/>
        <v/>
      </c>
      <c r="AU16" s="108"/>
      <c r="AV16" s="109"/>
      <c r="AX16" s="4"/>
    </row>
    <row r="17" spans="2:50" ht="38.4" customHeight="1" thickTop="1" thickBot="1" x14ac:dyDescent="0.25">
      <c r="B17" s="16" t="s">
        <v>1543</v>
      </c>
      <c r="C17" s="14"/>
      <c r="G17" s="24" t="str">
        <f t="shared" si="0"/>
        <v/>
      </c>
      <c r="H17" s="14"/>
      <c r="I17" s="13">
        <v>5</v>
      </c>
      <c r="J17" s="36"/>
      <c r="K17" s="14"/>
      <c r="L17" s="14"/>
      <c r="M17" s="14"/>
      <c r="N17" s="14"/>
      <c r="O17" s="14"/>
      <c r="P17" s="14"/>
      <c r="Q17" s="14"/>
      <c r="U17" s="44" t="str">
        <f t="shared" si="1"/>
        <v/>
      </c>
      <c r="V17" s="68">
        <v>5</v>
      </c>
      <c r="W17" s="107" t="str">
        <f t="shared" si="2"/>
        <v/>
      </c>
      <c r="X17" s="108"/>
      <c r="Y17" s="108"/>
      <c r="Z17" s="109"/>
      <c r="AA17" s="125" t="str">
        <f t="shared" si="3"/>
        <v/>
      </c>
      <c r="AB17" s="125"/>
      <c r="AC17" s="107" t="str">
        <f t="shared" si="4"/>
        <v/>
      </c>
      <c r="AD17" s="108"/>
      <c r="AE17" s="108"/>
      <c r="AF17" s="108"/>
      <c r="AG17" s="109"/>
      <c r="AH17" s="107" t="str">
        <f t="shared" si="5"/>
        <v/>
      </c>
      <c r="AI17" s="108"/>
      <c r="AJ17" s="12" t="s">
        <v>1792</v>
      </c>
      <c r="AK17" s="107" t="str">
        <f t="shared" si="6"/>
        <v/>
      </c>
      <c r="AL17" s="108"/>
      <c r="AM17" s="12" t="s">
        <v>1793</v>
      </c>
      <c r="AN17" s="107" t="str">
        <f t="shared" si="7"/>
        <v/>
      </c>
      <c r="AO17" s="108"/>
      <c r="AP17" s="12" t="s">
        <v>1793</v>
      </c>
      <c r="AQ17" s="107" t="str">
        <f t="shared" si="8"/>
        <v/>
      </c>
      <c r="AR17" s="108"/>
      <c r="AS17" s="12" t="s">
        <v>1793</v>
      </c>
      <c r="AT17" s="107" t="str">
        <f t="shared" si="9"/>
        <v/>
      </c>
      <c r="AU17" s="108"/>
      <c r="AV17" s="109"/>
      <c r="AX17" s="4"/>
    </row>
    <row r="18" spans="2:50" ht="38.4" customHeight="1" thickTop="1" thickBot="1" x14ac:dyDescent="0.25">
      <c r="G18" s="24" t="str">
        <f t="shared" si="0"/>
        <v/>
      </c>
      <c r="H18" s="14"/>
      <c r="I18" s="13">
        <v>6</v>
      </c>
      <c r="J18" s="36"/>
      <c r="K18" s="14"/>
      <c r="L18" s="14"/>
      <c r="M18" s="14"/>
      <c r="N18" s="14"/>
      <c r="O18" s="14"/>
      <c r="P18" s="14"/>
      <c r="Q18" s="14"/>
      <c r="U18" s="44" t="str">
        <f t="shared" si="1"/>
        <v/>
      </c>
      <c r="V18" s="68">
        <v>6</v>
      </c>
      <c r="W18" s="107" t="str">
        <f t="shared" si="2"/>
        <v/>
      </c>
      <c r="X18" s="108"/>
      <c r="Y18" s="108"/>
      <c r="Z18" s="109"/>
      <c r="AA18" s="125" t="str">
        <f t="shared" si="3"/>
        <v/>
      </c>
      <c r="AB18" s="125"/>
      <c r="AC18" s="107" t="str">
        <f t="shared" si="4"/>
        <v/>
      </c>
      <c r="AD18" s="108"/>
      <c r="AE18" s="108"/>
      <c r="AF18" s="108"/>
      <c r="AG18" s="109"/>
      <c r="AH18" s="107" t="str">
        <f t="shared" si="5"/>
        <v/>
      </c>
      <c r="AI18" s="108"/>
      <c r="AJ18" s="12" t="s">
        <v>1792</v>
      </c>
      <c r="AK18" s="107" t="str">
        <f t="shared" si="6"/>
        <v/>
      </c>
      <c r="AL18" s="108"/>
      <c r="AM18" s="12" t="s">
        <v>1793</v>
      </c>
      <c r="AN18" s="107" t="str">
        <f t="shared" si="7"/>
        <v/>
      </c>
      <c r="AO18" s="108"/>
      <c r="AP18" s="12" t="s">
        <v>1793</v>
      </c>
      <c r="AQ18" s="107" t="str">
        <f t="shared" si="8"/>
        <v/>
      </c>
      <c r="AR18" s="108"/>
      <c r="AS18" s="12" t="s">
        <v>1793</v>
      </c>
      <c r="AT18" s="107" t="str">
        <f t="shared" si="9"/>
        <v/>
      </c>
      <c r="AU18" s="108"/>
      <c r="AV18" s="109"/>
    </row>
    <row r="19" spans="2:50" ht="38.4" customHeight="1" thickTop="1" thickBot="1" x14ac:dyDescent="0.25">
      <c r="G19" s="24" t="str">
        <f t="shared" si="0"/>
        <v/>
      </c>
      <c r="H19" s="14"/>
      <c r="I19" s="13">
        <v>7</v>
      </c>
      <c r="J19" s="36"/>
      <c r="K19" s="14"/>
      <c r="L19" s="14"/>
      <c r="M19" s="14"/>
      <c r="N19" s="14"/>
      <c r="O19" s="14"/>
      <c r="P19" s="14"/>
      <c r="Q19" s="14"/>
      <c r="U19" s="44" t="str">
        <f t="shared" si="1"/>
        <v/>
      </c>
      <c r="V19" s="68">
        <v>7</v>
      </c>
      <c r="W19" s="107" t="str">
        <f t="shared" si="2"/>
        <v/>
      </c>
      <c r="X19" s="108"/>
      <c r="Y19" s="108"/>
      <c r="Z19" s="109"/>
      <c r="AA19" s="125" t="str">
        <f t="shared" si="3"/>
        <v/>
      </c>
      <c r="AB19" s="125"/>
      <c r="AC19" s="107" t="str">
        <f t="shared" si="4"/>
        <v/>
      </c>
      <c r="AD19" s="108"/>
      <c r="AE19" s="108"/>
      <c r="AF19" s="108"/>
      <c r="AG19" s="109"/>
      <c r="AH19" s="107" t="str">
        <f t="shared" si="5"/>
        <v/>
      </c>
      <c r="AI19" s="108"/>
      <c r="AJ19" s="12" t="s">
        <v>1792</v>
      </c>
      <c r="AK19" s="107" t="str">
        <f t="shared" si="6"/>
        <v/>
      </c>
      <c r="AL19" s="108"/>
      <c r="AM19" s="12" t="s">
        <v>1793</v>
      </c>
      <c r="AN19" s="107" t="str">
        <f t="shared" si="7"/>
        <v/>
      </c>
      <c r="AO19" s="108"/>
      <c r="AP19" s="12" t="s">
        <v>1793</v>
      </c>
      <c r="AQ19" s="107" t="str">
        <f t="shared" si="8"/>
        <v/>
      </c>
      <c r="AR19" s="108"/>
      <c r="AS19" s="12" t="s">
        <v>1793</v>
      </c>
      <c r="AT19" s="107" t="str">
        <f t="shared" si="9"/>
        <v/>
      </c>
      <c r="AU19" s="108"/>
      <c r="AV19" s="109"/>
    </row>
    <row r="20" spans="2:50" ht="38.4" customHeight="1" thickTop="1" thickBot="1" x14ac:dyDescent="0.25">
      <c r="G20" s="24" t="str">
        <f t="shared" si="0"/>
        <v/>
      </c>
      <c r="H20" s="14"/>
      <c r="I20" s="13">
        <v>8</v>
      </c>
      <c r="J20" s="36"/>
      <c r="K20" s="14"/>
      <c r="L20" s="14"/>
      <c r="M20" s="14"/>
      <c r="N20" s="14"/>
      <c r="O20" s="14"/>
      <c r="P20" s="14"/>
      <c r="Q20" s="14"/>
      <c r="U20" s="44" t="str">
        <f t="shared" si="1"/>
        <v/>
      </c>
      <c r="V20" s="68">
        <v>8</v>
      </c>
      <c r="W20" s="107" t="str">
        <f t="shared" si="2"/>
        <v/>
      </c>
      <c r="X20" s="108"/>
      <c r="Y20" s="108"/>
      <c r="Z20" s="109"/>
      <c r="AA20" s="125" t="str">
        <f t="shared" si="3"/>
        <v/>
      </c>
      <c r="AB20" s="125"/>
      <c r="AC20" s="107" t="str">
        <f t="shared" si="4"/>
        <v/>
      </c>
      <c r="AD20" s="108"/>
      <c r="AE20" s="108"/>
      <c r="AF20" s="108"/>
      <c r="AG20" s="109"/>
      <c r="AH20" s="107" t="str">
        <f t="shared" si="5"/>
        <v/>
      </c>
      <c r="AI20" s="108"/>
      <c r="AJ20" s="12" t="s">
        <v>1792</v>
      </c>
      <c r="AK20" s="107" t="str">
        <f t="shared" si="6"/>
        <v/>
      </c>
      <c r="AL20" s="108"/>
      <c r="AM20" s="12" t="s">
        <v>1793</v>
      </c>
      <c r="AN20" s="107" t="str">
        <f t="shared" si="7"/>
        <v/>
      </c>
      <c r="AO20" s="108"/>
      <c r="AP20" s="12" t="s">
        <v>1793</v>
      </c>
      <c r="AQ20" s="107" t="str">
        <f t="shared" si="8"/>
        <v/>
      </c>
      <c r="AR20" s="108"/>
      <c r="AS20" s="12" t="s">
        <v>1793</v>
      </c>
      <c r="AT20" s="107" t="str">
        <f t="shared" si="9"/>
        <v/>
      </c>
      <c r="AU20" s="108"/>
      <c r="AV20" s="109"/>
    </row>
    <row r="21" spans="2:50" ht="38.4" customHeight="1" thickTop="1" thickBot="1" x14ac:dyDescent="0.25">
      <c r="G21" s="24" t="str">
        <f t="shared" si="0"/>
        <v/>
      </c>
      <c r="H21" s="14"/>
      <c r="I21" s="13">
        <v>9</v>
      </c>
      <c r="J21" s="36"/>
      <c r="K21" s="14"/>
      <c r="L21" s="14"/>
      <c r="M21" s="14"/>
      <c r="N21" s="14"/>
      <c r="O21" s="14"/>
      <c r="P21" s="14"/>
      <c r="Q21" s="14"/>
      <c r="U21" s="44" t="str">
        <f t="shared" si="1"/>
        <v/>
      </c>
      <c r="V21" s="68">
        <v>9</v>
      </c>
      <c r="W21" s="107" t="str">
        <f t="shared" si="2"/>
        <v/>
      </c>
      <c r="X21" s="108"/>
      <c r="Y21" s="108"/>
      <c r="Z21" s="109"/>
      <c r="AA21" s="125" t="str">
        <f t="shared" si="3"/>
        <v/>
      </c>
      <c r="AB21" s="125"/>
      <c r="AC21" s="107" t="str">
        <f t="shared" si="4"/>
        <v/>
      </c>
      <c r="AD21" s="108"/>
      <c r="AE21" s="108"/>
      <c r="AF21" s="108"/>
      <c r="AG21" s="109"/>
      <c r="AH21" s="107" t="str">
        <f t="shared" si="5"/>
        <v/>
      </c>
      <c r="AI21" s="108"/>
      <c r="AJ21" s="12" t="s">
        <v>1792</v>
      </c>
      <c r="AK21" s="107" t="str">
        <f t="shared" si="6"/>
        <v/>
      </c>
      <c r="AL21" s="108"/>
      <c r="AM21" s="12" t="s">
        <v>1793</v>
      </c>
      <c r="AN21" s="107" t="str">
        <f t="shared" si="7"/>
        <v/>
      </c>
      <c r="AO21" s="108"/>
      <c r="AP21" s="12" t="s">
        <v>1793</v>
      </c>
      <c r="AQ21" s="107" t="str">
        <f t="shared" si="8"/>
        <v/>
      </c>
      <c r="AR21" s="108"/>
      <c r="AS21" s="12" t="s">
        <v>1793</v>
      </c>
      <c r="AT21" s="107" t="str">
        <f t="shared" si="9"/>
        <v/>
      </c>
      <c r="AU21" s="108"/>
      <c r="AV21" s="109"/>
    </row>
    <row r="22" spans="2:50" ht="38.4" customHeight="1" thickTop="1" thickBot="1" x14ac:dyDescent="0.25">
      <c r="G22" s="24" t="str">
        <f t="shared" si="0"/>
        <v/>
      </c>
      <c r="H22" s="14"/>
      <c r="I22" s="13">
        <v>10</v>
      </c>
      <c r="J22" s="36"/>
      <c r="K22" s="14"/>
      <c r="L22" s="14"/>
      <c r="M22" s="14"/>
      <c r="N22" s="14"/>
      <c r="O22" s="14"/>
      <c r="P22" s="14"/>
      <c r="Q22" s="14"/>
      <c r="U22" s="44" t="str">
        <f t="shared" si="1"/>
        <v/>
      </c>
      <c r="V22" s="68">
        <v>10</v>
      </c>
      <c r="W22" s="107" t="str">
        <f t="shared" si="2"/>
        <v/>
      </c>
      <c r="X22" s="108"/>
      <c r="Y22" s="108"/>
      <c r="Z22" s="109"/>
      <c r="AA22" s="125" t="str">
        <f t="shared" si="3"/>
        <v/>
      </c>
      <c r="AB22" s="125"/>
      <c r="AC22" s="107" t="str">
        <f t="shared" si="4"/>
        <v/>
      </c>
      <c r="AD22" s="108"/>
      <c r="AE22" s="108"/>
      <c r="AF22" s="108"/>
      <c r="AG22" s="109"/>
      <c r="AH22" s="107" t="str">
        <f t="shared" si="5"/>
        <v/>
      </c>
      <c r="AI22" s="108"/>
      <c r="AJ22" s="12" t="s">
        <v>1792</v>
      </c>
      <c r="AK22" s="107" t="str">
        <f t="shared" si="6"/>
        <v/>
      </c>
      <c r="AL22" s="108"/>
      <c r="AM22" s="12" t="s">
        <v>1793</v>
      </c>
      <c r="AN22" s="107" t="str">
        <f t="shared" si="7"/>
        <v/>
      </c>
      <c r="AO22" s="108"/>
      <c r="AP22" s="12" t="s">
        <v>1793</v>
      </c>
      <c r="AQ22" s="107" t="str">
        <f t="shared" si="8"/>
        <v/>
      </c>
      <c r="AR22" s="108"/>
      <c r="AS22" s="12" t="s">
        <v>1793</v>
      </c>
      <c r="AT22" s="107" t="str">
        <f t="shared" si="9"/>
        <v/>
      </c>
      <c r="AU22" s="108"/>
      <c r="AV22" s="109"/>
    </row>
    <row r="23" spans="2:50" ht="38.4" customHeight="1" thickTop="1" thickBot="1" x14ac:dyDescent="0.25">
      <c r="G23" s="24" t="str">
        <f t="shared" si="0"/>
        <v/>
      </c>
      <c r="H23" s="14"/>
      <c r="I23" s="13">
        <v>11</v>
      </c>
      <c r="J23" s="36"/>
      <c r="K23" s="14"/>
      <c r="L23" s="14"/>
      <c r="M23" s="14"/>
      <c r="N23" s="14"/>
      <c r="O23" s="14"/>
      <c r="P23" s="14"/>
      <c r="Q23" s="14"/>
      <c r="U23" s="44" t="str">
        <f t="shared" si="1"/>
        <v/>
      </c>
      <c r="V23" s="68">
        <v>11</v>
      </c>
      <c r="W23" s="107" t="str">
        <f t="shared" si="2"/>
        <v/>
      </c>
      <c r="X23" s="108"/>
      <c r="Y23" s="108"/>
      <c r="Z23" s="109"/>
      <c r="AA23" s="125" t="str">
        <f t="shared" si="3"/>
        <v/>
      </c>
      <c r="AB23" s="125"/>
      <c r="AC23" s="107" t="str">
        <f t="shared" si="4"/>
        <v/>
      </c>
      <c r="AD23" s="108"/>
      <c r="AE23" s="108"/>
      <c r="AF23" s="108"/>
      <c r="AG23" s="109"/>
      <c r="AH23" s="107" t="str">
        <f t="shared" si="5"/>
        <v/>
      </c>
      <c r="AI23" s="108"/>
      <c r="AJ23" s="12" t="s">
        <v>1792</v>
      </c>
      <c r="AK23" s="107" t="str">
        <f t="shared" si="6"/>
        <v/>
      </c>
      <c r="AL23" s="108"/>
      <c r="AM23" s="12" t="s">
        <v>1793</v>
      </c>
      <c r="AN23" s="107" t="str">
        <f t="shared" si="7"/>
        <v/>
      </c>
      <c r="AO23" s="108"/>
      <c r="AP23" s="12" t="s">
        <v>1793</v>
      </c>
      <c r="AQ23" s="107" t="str">
        <f t="shared" si="8"/>
        <v/>
      </c>
      <c r="AR23" s="108"/>
      <c r="AS23" s="12" t="s">
        <v>1793</v>
      </c>
      <c r="AT23" s="107" t="str">
        <f t="shared" si="9"/>
        <v/>
      </c>
      <c r="AU23" s="108"/>
      <c r="AV23" s="109"/>
    </row>
    <row r="24" spans="2:50" ht="38.4" customHeight="1" thickTop="1" thickBot="1" x14ac:dyDescent="0.25">
      <c r="G24" s="24" t="str">
        <f t="shared" si="0"/>
        <v/>
      </c>
      <c r="H24" s="14"/>
      <c r="I24" s="13">
        <v>12</v>
      </c>
      <c r="J24" s="36"/>
      <c r="K24" s="14"/>
      <c r="L24" s="14"/>
      <c r="M24" s="14"/>
      <c r="N24" s="14"/>
      <c r="O24" s="14"/>
      <c r="P24" s="14"/>
      <c r="Q24" s="14"/>
      <c r="U24" s="44" t="str">
        <f t="shared" si="1"/>
        <v/>
      </c>
      <c r="V24" s="68">
        <v>12</v>
      </c>
      <c r="W24" s="107" t="str">
        <f t="shared" si="2"/>
        <v/>
      </c>
      <c r="X24" s="108"/>
      <c r="Y24" s="108"/>
      <c r="Z24" s="109"/>
      <c r="AA24" s="125" t="str">
        <f t="shared" si="3"/>
        <v/>
      </c>
      <c r="AB24" s="125"/>
      <c r="AC24" s="107" t="str">
        <f t="shared" si="4"/>
        <v/>
      </c>
      <c r="AD24" s="108"/>
      <c r="AE24" s="108"/>
      <c r="AF24" s="108"/>
      <c r="AG24" s="109"/>
      <c r="AH24" s="107" t="str">
        <f t="shared" si="5"/>
        <v/>
      </c>
      <c r="AI24" s="108"/>
      <c r="AJ24" s="12" t="s">
        <v>1792</v>
      </c>
      <c r="AK24" s="107" t="str">
        <f t="shared" si="6"/>
        <v/>
      </c>
      <c r="AL24" s="108"/>
      <c r="AM24" s="12" t="s">
        <v>1793</v>
      </c>
      <c r="AN24" s="107" t="str">
        <f t="shared" si="7"/>
        <v/>
      </c>
      <c r="AO24" s="108"/>
      <c r="AP24" s="12" t="s">
        <v>1793</v>
      </c>
      <c r="AQ24" s="107" t="str">
        <f t="shared" si="8"/>
        <v/>
      </c>
      <c r="AR24" s="108"/>
      <c r="AS24" s="12" t="s">
        <v>1793</v>
      </c>
      <c r="AT24" s="107" t="str">
        <f t="shared" si="9"/>
        <v/>
      </c>
      <c r="AU24" s="108"/>
      <c r="AV24" s="109"/>
    </row>
    <row r="25" spans="2:50" ht="16.8" thickTop="1" x14ac:dyDescent="0.2">
      <c r="U25" s="126" t="s">
        <v>16</v>
      </c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</row>
    <row r="26" spans="2:50" ht="16.2" x14ac:dyDescent="0.2">
      <c r="U26" s="126" t="s">
        <v>1794</v>
      </c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</row>
    <row r="27" spans="2:50" ht="39" customHeight="1" x14ac:dyDescent="0.2"/>
    <row r="28" spans="2:50" ht="39" customHeight="1" x14ac:dyDescent="0.2"/>
  </sheetData>
  <sheetProtection sheet="1" objects="1" scenarios="1" selectLockedCells="1"/>
  <mergeCells count="140">
    <mergeCell ref="AQ24:AR24"/>
    <mergeCell ref="AT24:AV24"/>
    <mergeCell ref="U25:AV25"/>
    <mergeCell ref="U26:AV26"/>
    <mergeCell ref="W24:Z24"/>
    <mergeCell ref="AA24:AB24"/>
    <mergeCell ref="AC24:AG24"/>
    <mergeCell ref="AH24:AI24"/>
    <mergeCell ref="AK24:AL24"/>
    <mergeCell ref="AN24:AO24"/>
    <mergeCell ref="AQ22:AR22"/>
    <mergeCell ref="AT22:AV22"/>
    <mergeCell ref="W23:Z23"/>
    <mergeCell ref="AA23:AB23"/>
    <mergeCell ref="AC23:AG23"/>
    <mergeCell ref="AH23:AI23"/>
    <mergeCell ref="AK23:AL23"/>
    <mergeCell ref="AN23:AO23"/>
    <mergeCell ref="AQ23:AR23"/>
    <mergeCell ref="AT23:AV23"/>
    <mergeCell ref="W22:Z22"/>
    <mergeCell ref="AA22:AB22"/>
    <mergeCell ref="AC22:AG22"/>
    <mergeCell ref="AH22:AI22"/>
    <mergeCell ref="AK22:AL22"/>
    <mergeCell ref="AN22:AO22"/>
    <mergeCell ref="AQ20:AR20"/>
    <mergeCell ref="AT20:AV20"/>
    <mergeCell ref="W21:Z21"/>
    <mergeCell ref="AA21:AB21"/>
    <mergeCell ref="AC21:AG21"/>
    <mergeCell ref="AH21:AI21"/>
    <mergeCell ref="AK21:AL21"/>
    <mergeCell ref="AN21:AO21"/>
    <mergeCell ref="AQ21:AR21"/>
    <mergeCell ref="AT21:AV21"/>
    <mergeCell ref="W20:Z20"/>
    <mergeCell ref="AA20:AB20"/>
    <mergeCell ref="AC20:AG20"/>
    <mergeCell ref="AH20:AI20"/>
    <mergeCell ref="AK20:AL20"/>
    <mergeCell ref="AN20:AO20"/>
    <mergeCell ref="AQ18:AR18"/>
    <mergeCell ref="AT18:AV18"/>
    <mergeCell ref="W19:Z19"/>
    <mergeCell ref="AA19:AB19"/>
    <mergeCell ref="AC19:AG19"/>
    <mergeCell ref="AH19:AI19"/>
    <mergeCell ref="AK19:AL19"/>
    <mergeCell ref="AN19:AO19"/>
    <mergeCell ref="AQ19:AR19"/>
    <mergeCell ref="AT19:AV19"/>
    <mergeCell ref="W18:Z18"/>
    <mergeCell ref="AA18:AB18"/>
    <mergeCell ref="AC18:AG18"/>
    <mergeCell ref="AH18:AI18"/>
    <mergeCell ref="AK18:AL18"/>
    <mergeCell ref="AN18:AO18"/>
    <mergeCell ref="AQ16:AR16"/>
    <mergeCell ref="AT16:AV16"/>
    <mergeCell ref="W17:Z17"/>
    <mergeCell ref="AA17:AB17"/>
    <mergeCell ref="AC17:AG17"/>
    <mergeCell ref="AH17:AI17"/>
    <mergeCell ref="AK17:AL17"/>
    <mergeCell ref="AN17:AO17"/>
    <mergeCell ref="AQ17:AR17"/>
    <mergeCell ref="AT17:AV17"/>
    <mergeCell ref="W16:Z16"/>
    <mergeCell ref="AA16:AB16"/>
    <mergeCell ref="AC16:AG16"/>
    <mergeCell ref="AH16:AI16"/>
    <mergeCell ref="AK16:AL16"/>
    <mergeCell ref="AN16:AO16"/>
    <mergeCell ref="AQ14:AR14"/>
    <mergeCell ref="AT14:AV14"/>
    <mergeCell ref="W15:Z15"/>
    <mergeCell ref="AA15:AB15"/>
    <mergeCell ref="AC15:AG15"/>
    <mergeCell ref="AH15:AI15"/>
    <mergeCell ref="AK15:AL15"/>
    <mergeCell ref="AN15:AO15"/>
    <mergeCell ref="AQ15:AR15"/>
    <mergeCell ref="AT15:AV15"/>
    <mergeCell ref="W14:Z14"/>
    <mergeCell ref="AA14:AB14"/>
    <mergeCell ref="AC14:AG14"/>
    <mergeCell ref="AH14:AI14"/>
    <mergeCell ref="AK14:AL14"/>
    <mergeCell ref="AN14:AO14"/>
    <mergeCell ref="AQ12:AS12"/>
    <mergeCell ref="AT12:AV12"/>
    <mergeCell ref="W13:Z13"/>
    <mergeCell ref="AA13:AB13"/>
    <mergeCell ref="AC13:AG13"/>
    <mergeCell ref="AH13:AI13"/>
    <mergeCell ref="AK13:AL13"/>
    <mergeCell ref="AN13:AO13"/>
    <mergeCell ref="AQ13:AR13"/>
    <mergeCell ref="AT13:AV13"/>
    <mergeCell ref="W12:Z12"/>
    <mergeCell ref="AA12:AB12"/>
    <mergeCell ref="AC12:AG12"/>
    <mergeCell ref="AH12:AJ12"/>
    <mergeCell ref="AK12:AM12"/>
    <mergeCell ref="AN12:AP12"/>
    <mergeCell ref="U10:Z10"/>
    <mergeCell ref="AA10:AH10"/>
    <mergeCell ref="AI10:AN10"/>
    <mergeCell ref="AO10:AV10"/>
    <mergeCell ref="M11:P11"/>
    <mergeCell ref="U11:W11"/>
    <mergeCell ref="X11:AE11"/>
    <mergeCell ref="AF11:AH11"/>
    <mergeCell ref="AI11:AN11"/>
    <mergeCell ref="AO11:AV11"/>
    <mergeCell ref="U8:W8"/>
    <mergeCell ref="X8:AE8"/>
    <mergeCell ref="AF8:AH8"/>
    <mergeCell ref="AI8:AO8"/>
    <mergeCell ref="AP8:AV8"/>
    <mergeCell ref="U9:W9"/>
    <mergeCell ref="X9:AE9"/>
    <mergeCell ref="AF9:AH9"/>
    <mergeCell ref="AI9:AO9"/>
    <mergeCell ref="AP9:AV9"/>
    <mergeCell ref="U6:W6"/>
    <mergeCell ref="Y6:AC6"/>
    <mergeCell ref="AE6:AV6"/>
    <mergeCell ref="U7:W7"/>
    <mergeCell ref="X7:AH7"/>
    <mergeCell ref="AI7:AO7"/>
    <mergeCell ref="AP7:AV7"/>
    <mergeCell ref="U3:AV3"/>
    <mergeCell ref="R4:R5"/>
    <mergeCell ref="U4:W5"/>
    <mergeCell ref="X4:AN5"/>
    <mergeCell ref="AO4:AP5"/>
    <mergeCell ref="AQ4:AV4"/>
    <mergeCell ref="AQ5:AV5"/>
  </mergeCells>
  <phoneticPr fontId="2"/>
  <dataValidations count="1">
    <dataValidation type="list" allowBlank="1" showInputMessage="1" showErrorMessage="1" sqref="H13:H24" xr:uid="{F8BAB2DF-1DB7-48FA-880C-29152AC2A4E3}">
      <formula1>"1"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5ECFD-E45B-405C-87DC-990FAFB2F532}">
  <sheetPr>
    <tabColor rgb="FFFF0000"/>
  </sheetPr>
  <dimension ref="A1:P19"/>
  <sheetViews>
    <sheetView view="pageBreakPreview" zoomScale="80" zoomScaleNormal="100" zoomScaleSheetLayoutView="80" workbookViewId="0">
      <selection activeCell="S22" sqref="S22"/>
    </sheetView>
  </sheetViews>
  <sheetFormatPr defaultColWidth="9" defaultRowHeight="13.2" x14ac:dyDescent="0.2"/>
  <cols>
    <col min="1" max="1" width="9" style="18"/>
    <col min="2" max="2" width="7.21875" style="18" customWidth="1"/>
    <col min="3" max="3" width="28.33203125" style="18" customWidth="1"/>
    <col min="4" max="4" width="10" style="18" customWidth="1"/>
    <col min="5" max="6" width="9" style="18"/>
    <col min="7" max="8" width="9" style="18" customWidth="1"/>
    <col min="9" max="16384" width="9" style="18"/>
  </cols>
  <sheetData>
    <row r="1" spans="1:16" ht="51" customHeight="1" x14ac:dyDescent="0.2">
      <c r="B1" s="133" t="s">
        <v>874</v>
      </c>
      <c r="C1" s="133"/>
      <c r="D1" s="133"/>
      <c r="E1" s="133"/>
      <c r="F1" s="133"/>
      <c r="G1" s="133"/>
    </row>
    <row r="2" spans="1:16" ht="51" customHeight="1" x14ac:dyDescent="0.2">
      <c r="B2" s="133" t="s">
        <v>875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</row>
    <row r="3" spans="1:16" ht="51" customHeight="1" x14ac:dyDescent="0.2">
      <c r="B3" s="17"/>
      <c r="C3" s="17"/>
    </row>
    <row r="4" spans="1:16" ht="51" customHeight="1" thickBot="1" x14ac:dyDescent="0.25">
      <c r="B4" s="19"/>
      <c r="C4" s="19"/>
      <c r="G4" s="60"/>
    </row>
    <row r="5" spans="1:16" ht="36" customHeight="1" thickBot="1" x14ac:dyDescent="0.25">
      <c r="A5" s="20">
        <f>'女子用申込書(必ず記入要領を確認してください。)'!R4</f>
        <v>0</v>
      </c>
      <c r="B5" s="27" t="s">
        <v>0</v>
      </c>
      <c r="C5" s="21" t="str">
        <f>IFERROR(VLOOKUP(A5,チーム情報,8,0),"")</f>
        <v/>
      </c>
      <c r="G5" s="61"/>
    </row>
    <row r="6" spans="1:16" ht="32.25" customHeight="1" thickBot="1" x14ac:dyDescent="0.25">
      <c r="B6" s="62" t="s">
        <v>1591</v>
      </c>
      <c r="C6" s="28" t="s">
        <v>876</v>
      </c>
    </row>
    <row r="7" spans="1:16" ht="24.75" customHeight="1" x14ac:dyDescent="0.2">
      <c r="B7" s="29" t="str">
        <f>IF('男子用申込書(必ず記入要領を確認してください。)'!K13="","", '男子用申込書(必ず記入要領を確認してください。)'!K13)</f>
        <v/>
      </c>
      <c r="C7" s="25" t="str">
        <f>IF('女子用申込書(必ず記入要領を確認してください。)'!L13="","", '女子用申込書(必ず記入要領を確認してください。)'!L13)</f>
        <v/>
      </c>
    </row>
    <row r="8" spans="1:16" ht="24.75" customHeight="1" x14ac:dyDescent="0.2">
      <c r="B8" s="30" t="str">
        <f>IF('男子用申込書(必ず記入要領を確認してください。)'!K14="","", '男子用申込書(必ず記入要領を確認してください。)'!K14)</f>
        <v/>
      </c>
      <c r="C8" s="25" t="str">
        <f>IF('女子用申込書(必ず記入要領を確認してください。)'!L14="","", '女子用申込書(必ず記入要領を確認してください。)'!L14)</f>
        <v/>
      </c>
    </row>
    <row r="9" spans="1:16" ht="24.75" customHeight="1" x14ac:dyDescent="0.2">
      <c r="B9" s="30" t="str">
        <f>IF('男子用申込書(必ず記入要領を確認してください。)'!K15="","", '男子用申込書(必ず記入要領を確認してください。)'!K15)</f>
        <v/>
      </c>
      <c r="C9" s="25" t="str">
        <f>IF('女子用申込書(必ず記入要領を確認してください。)'!L15="","", '女子用申込書(必ず記入要領を確認してください。)'!L15)</f>
        <v/>
      </c>
    </row>
    <row r="10" spans="1:16" ht="24.75" customHeight="1" x14ac:dyDescent="0.2">
      <c r="B10" s="30" t="str">
        <f>IF('男子用申込書(必ず記入要領を確認してください。)'!K16="","", '男子用申込書(必ず記入要領を確認してください。)'!K16)</f>
        <v/>
      </c>
      <c r="C10" s="25" t="str">
        <f>IF('女子用申込書(必ず記入要領を確認してください。)'!L16="","", '女子用申込書(必ず記入要領を確認してください。)'!L16)</f>
        <v/>
      </c>
    </row>
    <row r="11" spans="1:16" ht="24.75" customHeight="1" x14ac:dyDescent="0.2">
      <c r="B11" s="30" t="str">
        <f>IF('男子用申込書(必ず記入要領を確認してください。)'!K17="","", '男子用申込書(必ず記入要領を確認してください。)'!K17)</f>
        <v/>
      </c>
      <c r="C11" s="25" t="str">
        <f>IF('女子用申込書(必ず記入要領を確認してください。)'!L17="","", '女子用申込書(必ず記入要領を確認してください。)'!L17)</f>
        <v/>
      </c>
    </row>
    <row r="12" spans="1:16" ht="24.75" customHeight="1" x14ac:dyDescent="0.2">
      <c r="B12" s="30" t="str">
        <f>IF('男子用申込書(必ず記入要領を確認してください。)'!K18="","", '男子用申込書(必ず記入要領を確認してください。)'!K18)</f>
        <v/>
      </c>
      <c r="C12" s="25" t="str">
        <f>IF('女子用申込書(必ず記入要領を確認してください。)'!L18="","", '女子用申込書(必ず記入要領を確認してください。)'!L18)</f>
        <v/>
      </c>
    </row>
    <row r="13" spans="1:16" ht="24.75" customHeight="1" x14ac:dyDescent="0.2">
      <c r="B13" s="30" t="str">
        <f>IF('男子用申込書(必ず記入要領を確認してください。)'!K19="","", '男子用申込書(必ず記入要領を確認してください。)'!K19)</f>
        <v/>
      </c>
      <c r="C13" s="25" t="str">
        <f>IF('女子用申込書(必ず記入要領を確認してください。)'!L19="","", '女子用申込書(必ず記入要領を確認してください。)'!L19)</f>
        <v/>
      </c>
    </row>
    <row r="14" spans="1:16" ht="24.75" customHeight="1" x14ac:dyDescent="0.2">
      <c r="B14" s="30" t="str">
        <f>IF('男子用申込書(必ず記入要領を確認してください。)'!K20="","", '男子用申込書(必ず記入要領を確認してください。)'!K20)</f>
        <v/>
      </c>
      <c r="C14" s="25" t="str">
        <f>IF('女子用申込書(必ず記入要領を確認してください。)'!L20="","", '女子用申込書(必ず記入要領を確認してください。)'!L20)</f>
        <v/>
      </c>
    </row>
    <row r="15" spans="1:16" ht="24.75" customHeight="1" x14ac:dyDescent="0.2">
      <c r="B15" s="30" t="str">
        <f>IF('男子用申込書(必ず記入要領を確認してください。)'!K21="","", '男子用申込書(必ず記入要領を確認してください。)'!K21)</f>
        <v/>
      </c>
      <c r="C15" s="25" t="str">
        <f>IF('女子用申込書(必ず記入要領を確認してください。)'!L21="","", '女子用申込書(必ず記入要領を確認してください。)'!L21)</f>
        <v/>
      </c>
    </row>
    <row r="16" spans="1:16" ht="24.75" customHeight="1" x14ac:dyDescent="0.2">
      <c r="B16" s="30" t="str">
        <f>IF('男子用申込書(必ず記入要領を確認してください。)'!K22="","", '男子用申込書(必ず記入要領を確認してください。)'!K22)</f>
        <v/>
      </c>
      <c r="C16" s="25" t="str">
        <f>IF('女子用申込書(必ず記入要領を確認してください。)'!L22="","", '女子用申込書(必ず記入要領を確認してください。)'!L22)</f>
        <v/>
      </c>
    </row>
    <row r="17" spans="2:3" ht="24.75" customHeight="1" x14ac:dyDescent="0.2">
      <c r="B17" s="30" t="str">
        <f>IF('男子用申込書(必ず記入要領を確認してください。)'!K23="","", '男子用申込書(必ず記入要領を確認してください。)'!K23)</f>
        <v/>
      </c>
      <c r="C17" s="25" t="str">
        <f>IF('女子用申込書(必ず記入要領を確認してください。)'!L23="","", '女子用申込書(必ず記入要領を確認してください。)'!L23)</f>
        <v/>
      </c>
    </row>
    <row r="18" spans="2:3" ht="24.75" customHeight="1" thickBot="1" x14ac:dyDescent="0.25">
      <c r="B18" s="31" t="str">
        <f>IF('男子用申込書(必ず記入要領を確認してください。)'!K24="","", '男子用申込書(必ず記入要領を確認してください。)'!K24)</f>
        <v/>
      </c>
      <c r="C18" s="26" t="str">
        <f>IF('女子用申込書(必ず記入要領を確認してください。)'!L24="","", '女子用申込書(必ず記入要領を確認してください。)'!L24)</f>
        <v/>
      </c>
    </row>
    <row r="19" spans="2:3" ht="43.5" customHeight="1" x14ac:dyDescent="0.2"/>
  </sheetData>
  <sheetProtection sheet="1" objects="1" scenarios="1" selectLockedCells="1"/>
  <mergeCells count="2">
    <mergeCell ref="B1:G1"/>
    <mergeCell ref="B2:P2"/>
  </mergeCells>
  <phoneticPr fontId="2"/>
  <printOptions horizontalCentered="1" verticalCentered="1"/>
  <pageMargins left="0.39370078740157483" right="0.39370078740157483" top="0.39370078740157483" bottom="0.39370078740157483" header="0.39370078740157483" footer="0.19685039370078741"/>
  <pageSetup paperSize="9" scale="62"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F2C2B-5A0B-4F9F-A744-A78B8A73CBF9}">
  <sheetPr>
    <tabColor rgb="FF0070C0"/>
  </sheetPr>
  <dimension ref="C2:M52"/>
  <sheetViews>
    <sheetView showGridLines="0" zoomScale="90" zoomScaleNormal="90" workbookViewId="0">
      <selection activeCell="Y29" sqref="Y29"/>
    </sheetView>
  </sheetViews>
  <sheetFormatPr defaultColWidth="9" defaultRowHeight="14.4" x14ac:dyDescent="0.2"/>
  <cols>
    <col min="1" max="2" width="9" style="33"/>
    <col min="3" max="3" width="6" style="5" bestFit="1" customWidth="1"/>
    <col min="4" max="4" width="9.44140625" style="8" bestFit="1" customWidth="1"/>
    <col min="5" max="5" width="3.33203125" style="8"/>
    <col min="6" max="6" width="6" style="8" bestFit="1" customWidth="1"/>
    <col min="7" max="7" width="9.44140625" style="8" bestFit="1" customWidth="1"/>
    <col min="8" max="8" width="3.33203125" style="8"/>
    <col min="9" max="9" width="6" style="8" bestFit="1" customWidth="1"/>
    <col min="10" max="10" width="9.44140625" style="8" bestFit="1" customWidth="1"/>
    <col min="11" max="11" width="3.33203125" style="8"/>
    <col min="12" max="12" width="6" style="8" bestFit="1" customWidth="1"/>
    <col min="13" max="13" width="20.33203125" style="8" bestFit="1" customWidth="1"/>
    <col min="14" max="16384" width="9" style="33"/>
  </cols>
  <sheetData>
    <row r="2" spans="3:13" x14ac:dyDescent="0.2">
      <c r="C2" s="134" t="s">
        <v>455</v>
      </c>
      <c r="D2" s="134"/>
      <c r="F2" s="134" t="s">
        <v>456</v>
      </c>
      <c r="G2" s="134"/>
      <c r="I2" s="134" t="s">
        <v>457</v>
      </c>
      <c r="J2" s="134"/>
      <c r="L2" s="134" t="s">
        <v>1542</v>
      </c>
      <c r="M2" s="134"/>
    </row>
    <row r="3" spans="3:13" x14ac:dyDescent="0.2">
      <c r="C3" s="6" t="s">
        <v>20</v>
      </c>
      <c r="D3" s="7" t="s">
        <v>1536</v>
      </c>
      <c r="F3" s="6" t="s">
        <v>20</v>
      </c>
      <c r="G3" s="7" t="s">
        <v>1536</v>
      </c>
      <c r="I3" s="6" t="s">
        <v>20</v>
      </c>
      <c r="J3" s="7" t="s">
        <v>1536</v>
      </c>
      <c r="L3" s="6" t="s">
        <v>20</v>
      </c>
      <c r="M3" s="7" t="s">
        <v>1536</v>
      </c>
    </row>
    <row r="4" spans="3:13" x14ac:dyDescent="0.2">
      <c r="C4" s="6">
        <v>1</v>
      </c>
      <c r="D4" s="9" t="s">
        <v>23</v>
      </c>
      <c r="F4" s="6">
        <v>48</v>
      </c>
      <c r="G4" s="34" t="s">
        <v>98</v>
      </c>
      <c r="I4" s="6">
        <v>95</v>
      </c>
      <c r="J4" s="9" t="s">
        <v>168</v>
      </c>
      <c r="L4" s="67">
        <v>133</v>
      </c>
      <c r="M4" s="34" t="s">
        <v>1573</v>
      </c>
    </row>
    <row r="5" spans="3:13" x14ac:dyDescent="0.2">
      <c r="C5" s="6">
        <v>2</v>
      </c>
      <c r="D5" s="9" t="s">
        <v>25</v>
      </c>
      <c r="F5" s="6">
        <v>49</v>
      </c>
      <c r="G5" s="34" t="s">
        <v>99</v>
      </c>
      <c r="I5" s="6">
        <v>96</v>
      </c>
      <c r="J5" s="9" t="s">
        <v>170</v>
      </c>
      <c r="L5" s="67">
        <v>134</v>
      </c>
      <c r="M5" s="34" t="s">
        <v>1551</v>
      </c>
    </row>
    <row r="6" spans="3:13" x14ac:dyDescent="0.2">
      <c r="C6" s="6">
        <v>3</v>
      </c>
      <c r="D6" s="9" t="s">
        <v>27</v>
      </c>
      <c r="F6" s="6">
        <v>50</v>
      </c>
      <c r="G6" s="34" t="s">
        <v>100</v>
      </c>
      <c r="I6" s="6">
        <v>97</v>
      </c>
      <c r="J6" s="9" t="s">
        <v>172</v>
      </c>
      <c r="L6" s="67">
        <v>135</v>
      </c>
      <c r="M6" s="34" t="s">
        <v>1546</v>
      </c>
    </row>
    <row r="7" spans="3:13" x14ac:dyDescent="0.2">
      <c r="C7" s="6">
        <v>4</v>
      </c>
      <c r="D7" s="9" t="s">
        <v>29</v>
      </c>
      <c r="F7" s="6">
        <v>51</v>
      </c>
      <c r="G7" s="34" t="s">
        <v>368</v>
      </c>
      <c r="I7" s="6">
        <v>98</v>
      </c>
      <c r="J7" s="9" t="s">
        <v>174</v>
      </c>
      <c r="L7" s="67">
        <v>136</v>
      </c>
      <c r="M7" s="34" t="s">
        <v>1579</v>
      </c>
    </row>
    <row r="8" spans="3:13" x14ac:dyDescent="0.2">
      <c r="C8" s="6">
        <v>5</v>
      </c>
      <c r="D8" s="9" t="s">
        <v>31</v>
      </c>
      <c r="F8" s="6">
        <v>52</v>
      </c>
      <c r="G8" s="34" t="s">
        <v>103</v>
      </c>
      <c r="I8" s="6">
        <v>99</v>
      </c>
      <c r="J8" s="9" t="s">
        <v>176</v>
      </c>
      <c r="L8" s="67">
        <v>137</v>
      </c>
      <c r="M8" s="34" t="s">
        <v>1719</v>
      </c>
    </row>
    <row r="9" spans="3:13" x14ac:dyDescent="0.2">
      <c r="C9" s="6">
        <v>6</v>
      </c>
      <c r="D9" s="9" t="s">
        <v>33</v>
      </c>
      <c r="F9" s="6">
        <v>53</v>
      </c>
      <c r="G9" s="34" t="s">
        <v>104</v>
      </c>
      <c r="I9" s="6">
        <v>100</v>
      </c>
      <c r="J9" s="9" t="s">
        <v>178</v>
      </c>
      <c r="L9" s="67">
        <v>138</v>
      </c>
      <c r="M9" s="34" t="s">
        <v>1802</v>
      </c>
    </row>
    <row r="10" spans="3:13" x14ac:dyDescent="0.2">
      <c r="C10" s="6">
        <v>7</v>
      </c>
      <c r="D10" s="9" t="s">
        <v>35</v>
      </c>
      <c r="F10" s="6">
        <v>54</v>
      </c>
      <c r="G10" s="34" t="s">
        <v>106</v>
      </c>
      <c r="I10" s="6">
        <v>101</v>
      </c>
      <c r="J10" s="9" t="s">
        <v>180</v>
      </c>
      <c r="L10" s="67">
        <v>139</v>
      </c>
      <c r="M10" s="34" t="s">
        <v>1547</v>
      </c>
    </row>
    <row r="11" spans="3:13" x14ac:dyDescent="0.2">
      <c r="C11" s="6">
        <v>8</v>
      </c>
      <c r="D11" s="9" t="s">
        <v>321</v>
      </c>
      <c r="F11" s="6">
        <v>55</v>
      </c>
      <c r="G11" s="34" t="s">
        <v>108</v>
      </c>
      <c r="I11" s="6">
        <v>102</v>
      </c>
      <c r="J11" s="9" t="s">
        <v>182</v>
      </c>
      <c r="L11" s="67">
        <v>140</v>
      </c>
      <c r="M11" s="34" t="s">
        <v>1722</v>
      </c>
    </row>
    <row r="12" spans="3:13" x14ac:dyDescent="0.2">
      <c r="C12" s="6">
        <v>9</v>
      </c>
      <c r="D12" s="9" t="s">
        <v>323</v>
      </c>
      <c r="F12" s="6">
        <v>56</v>
      </c>
      <c r="G12" s="34" t="s">
        <v>109</v>
      </c>
      <c r="I12" s="6">
        <v>103</v>
      </c>
      <c r="J12" s="9" t="s">
        <v>184</v>
      </c>
      <c r="L12" s="67">
        <v>141</v>
      </c>
      <c r="M12" s="34" t="s">
        <v>1575</v>
      </c>
    </row>
    <row r="13" spans="3:13" x14ac:dyDescent="0.2">
      <c r="C13" s="6">
        <v>10</v>
      </c>
      <c r="D13" s="9" t="s">
        <v>325</v>
      </c>
      <c r="F13" s="6">
        <v>57</v>
      </c>
      <c r="G13" s="34" t="s">
        <v>110</v>
      </c>
      <c r="I13" s="6">
        <v>104</v>
      </c>
      <c r="J13" s="9" t="s">
        <v>186</v>
      </c>
      <c r="L13" s="67">
        <v>142</v>
      </c>
      <c r="M13" s="34" t="s">
        <v>1773</v>
      </c>
    </row>
    <row r="14" spans="3:13" x14ac:dyDescent="0.2">
      <c r="C14" s="6">
        <v>11</v>
      </c>
      <c r="D14" s="9" t="s">
        <v>327</v>
      </c>
      <c r="F14" s="6">
        <v>58</v>
      </c>
      <c r="G14" s="34" t="s">
        <v>111</v>
      </c>
      <c r="I14" s="6">
        <v>105</v>
      </c>
      <c r="J14" s="9" t="s">
        <v>188</v>
      </c>
      <c r="L14" s="67">
        <v>143</v>
      </c>
      <c r="M14" s="34" t="s">
        <v>1774</v>
      </c>
    </row>
    <row r="15" spans="3:13" x14ac:dyDescent="0.2">
      <c r="C15" s="6">
        <v>12</v>
      </c>
      <c r="D15" s="9" t="s">
        <v>41</v>
      </c>
      <c r="F15" s="6">
        <v>59</v>
      </c>
      <c r="G15" s="34" t="s">
        <v>113</v>
      </c>
      <c r="I15" s="6">
        <v>106</v>
      </c>
      <c r="J15" s="9" t="s">
        <v>190</v>
      </c>
      <c r="L15" s="67">
        <v>144</v>
      </c>
      <c r="M15" s="34" t="s">
        <v>1544</v>
      </c>
    </row>
    <row r="16" spans="3:13" x14ac:dyDescent="0.2">
      <c r="C16" s="6">
        <v>13</v>
      </c>
      <c r="D16" s="9" t="s">
        <v>42</v>
      </c>
      <c r="F16" s="6">
        <v>60</v>
      </c>
      <c r="G16" s="34" t="s">
        <v>115</v>
      </c>
      <c r="I16" s="6">
        <v>107</v>
      </c>
      <c r="J16" s="9" t="s">
        <v>192</v>
      </c>
      <c r="L16" s="67">
        <v>145</v>
      </c>
      <c r="M16" s="34" t="s">
        <v>1780</v>
      </c>
    </row>
    <row r="17" spans="3:13" x14ac:dyDescent="0.2">
      <c r="C17" s="6">
        <v>14</v>
      </c>
      <c r="D17" s="9" t="s">
        <v>43</v>
      </c>
      <c r="F17" s="6">
        <v>61</v>
      </c>
      <c r="G17" s="34" t="s">
        <v>116</v>
      </c>
      <c r="I17" s="6">
        <v>108</v>
      </c>
      <c r="J17" s="9" t="s">
        <v>1548</v>
      </c>
      <c r="L17" s="67">
        <v>146</v>
      </c>
      <c r="M17" s="34" t="s">
        <v>1569</v>
      </c>
    </row>
    <row r="18" spans="3:13" x14ac:dyDescent="0.2">
      <c r="C18" s="6">
        <v>15</v>
      </c>
      <c r="D18" s="9" t="s">
        <v>45</v>
      </c>
      <c r="F18" s="6">
        <v>62</v>
      </c>
      <c r="G18" s="34" t="s">
        <v>118</v>
      </c>
      <c r="I18" s="6">
        <v>109</v>
      </c>
      <c r="J18" s="9" t="s">
        <v>195</v>
      </c>
      <c r="L18" s="67">
        <v>147</v>
      </c>
      <c r="M18" s="34" t="s">
        <v>1727</v>
      </c>
    </row>
    <row r="19" spans="3:13" x14ac:dyDescent="0.2">
      <c r="C19" s="6">
        <v>16</v>
      </c>
      <c r="D19" s="9" t="s">
        <v>46</v>
      </c>
      <c r="F19" s="6">
        <v>63</v>
      </c>
      <c r="G19" s="34" t="s">
        <v>120</v>
      </c>
      <c r="I19" s="6">
        <v>110</v>
      </c>
      <c r="J19" s="9" t="s">
        <v>197</v>
      </c>
      <c r="L19" s="67">
        <v>148</v>
      </c>
      <c r="M19" s="34" t="s">
        <v>1729</v>
      </c>
    </row>
    <row r="20" spans="3:13" x14ac:dyDescent="0.2">
      <c r="C20" s="6">
        <v>17</v>
      </c>
      <c r="D20" s="9" t="s">
        <v>47</v>
      </c>
      <c r="F20" s="6">
        <v>64</v>
      </c>
      <c r="G20" s="34" t="s">
        <v>121</v>
      </c>
      <c r="I20" s="6">
        <v>111</v>
      </c>
      <c r="J20" s="9" t="s">
        <v>198</v>
      </c>
      <c r="L20" s="67">
        <v>149</v>
      </c>
      <c r="M20" s="34" t="s">
        <v>460</v>
      </c>
    </row>
    <row r="21" spans="3:13" x14ac:dyDescent="0.2">
      <c r="C21" s="6">
        <v>18</v>
      </c>
      <c r="D21" s="9" t="s">
        <v>48</v>
      </c>
      <c r="F21" s="6">
        <v>65</v>
      </c>
      <c r="G21" s="34" t="s">
        <v>123</v>
      </c>
      <c r="I21" s="6">
        <v>112</v>
      </c>
      <c r="J21" s="9" t="s">
        <v>200</v>
      </c>
      <c r="L21" s="67">
        <v>150</v>
      </c>
      <c r="M21" s="34" t="s">
        <v>1549</v>
      </c>
    </row>
    <row r="22" spans="3:13" x14ac:dyDescent="0.2">
      <c r="C22" s="6">
        <v>19</v>
      </c>
      <c r="D22" s="9" t="s">
        <v>49</v>
      </c>
      <c r="F22" s="6">
        <v>66</v>
      </c>
      <c r="G22" s="34" t="s">
        <v>124</v>
      </c>
      <c r="I22" s="6">
        <v>113</v>
      </c>
      <c r="J22" s="9" t="s">
        <v>202</v>
      </c>
      <c r="L22" s="67">
        <v>151</v>
      </c>
      <c r="M22" s="34" t="s">
        <v>1770</v>
      </c>
    </row>
    <row r="23" spans="3:13" x14ac:dyDescent="0.2">
      <c r="C23" s="6">
        <v>20</v>
      </c>
      <c r="D23" s="9" t="s">
        <v>51</v>
      </c>
      <c r="F23" s="6">
        <v>67</v>
      </c>
      <c r="G23" s="34" t="s">
        <v>385</v>
      </c>
      <c r="I23" s="6">
        <v>114</v>
      </c>
      <c r="J23" s="9" t="s">
        <v>204</v>
      </c>
      <c r="L23" s="67">
        <v>152</v>
      </c>
      <c r="M23" s="34" t="s">
        <v>1541</v>
      </c>
    </row>
    <row r="24" spans="3:13" x14ac:dyDescent="0.2">
      <c r="C24" s="6">
        <v>21</v>
      </c>
      <c r="D24" s="9" t="s">
        <v>53</v>
      </c>
      <c r="F24" s="6">
        <v>68</v>
      </c>
      <c r="G24" s="34" t="s">
        <v>387</v>
      </c>
      <c r="I24" s="6">
        <v>115</v>
      </c>
      <c r="J24" s="9" t="s">
        <v>206</v>
      </c>
      <c r="L24" s="67">
        <v>153</v>
      </c>
      <c r="M24" s="34" t="s">
        <v>1570</v>
      </c>
    </row>
    <row r="25" spans="3:13" x14ac:dyDescent="0.2">
      <c r="C25" s="6">
        <v>22</v>
      </c>
      <c r="D25" s="9" t="s">
        <v>55</v>
      </c>
      <c r="F25" s="6">
        <v>69</v>
      </c>
      <c r="G25" s="34" t="s">
        <v>128</v>
      </c>
      <c r="I25" s="6">
        <v>116</v>
      </c>
      <c r="J25" s="9" t="s">
        <v>208</v>
      </c>
      <c r="L25" s="67">
        <v>154</v>
      </c>
      <c r="M25" s="34" t="s">
        <v>1580</v>
      </c>
    </row>
    <row r="26" spans="3:13" x14ac:dyDescent="0.2">
      <c r="C26" s="6">
        <v>23</v>
      </c>
      <c r="D26" s="9" t="s">
        <v>57</v>
      </c>
      <c r="F26" s="6">
        <v>70</v>
      </c>
      <c r="G26" s="34" t="s">
        <v>130</v>
      </c>
      <c r="I26" s="6">
        <v>117</v>
      </c>
      <c r="J26" s="9" t="s">
        <v>209</v>
      </c>
      <c r="L26" s="67">
        <v>155</v>
      </c>
      <c r="M26" s="34" t="s">
        <v>1539</v>
      </c>
    </row>
    <row r="27" spans="3:13" x14ac:dyDescent="0.2">
      <c r="C27" s="6">
        <v>24</v>
      </c>
      <c r="D27" s="9" t="s">
        <v>59</v>
      </c>
      <c r="F27" s="6">
        <v>71</v>
      </c>
      <c r="G27" s="34" t="s">
        <v>131</v>
      </c>
      <c r="I27" s="6">
        <v>118</v>
      </c>
      <c r="J27" s="9" t="s">
        <v>211</v>
      </c>
      <c r="L27" s="6">
        <v>156</v>
      </c>
      <c r="M27" s="34" t="s">
        <v>1540</v>
      </c>
    </row>
    <row r="28" spans="3:13" x14ac:dyDescent="0.2">
      <c r="C28" s="6">
        <v>25</v>
      </c>
      <c r="D28" s="9" t="s">
        <v>60</v>
      </c>
      <c r="F28" s="6">
        <v>72</v>
      </c>
      <c r="G28" s="34" t="s">
        <v>132</v>
      </c>
      <c r="I28" s="6">
        <v>119</v>
      </c>
      <c r="J28" s="9" t="s">
        <v>212</v>
      </c>
      <c r="L28" s="6">
        <v>157</v>
      </c>
      <c r="M28" s="34" t="s">
        <v>1550</v>
      </c>
    </row>
    <row r="29" spans="3:13" x14ac:dyDescent="0.2">
      <c r="C29" s="6">
        <v>26</v>
      </c>
      <c r="D29" s="9" t="s">
        <v>62</v>
      </c>
      <c r="F29" s="6">
        <v>73</v>
      </c>
      <c r="G29" s="34" t="s">
        <v>1248</v>
      </c>
      <c r="I29" s="6">
        <v>120</v>
      </c>
      <c r="J29" s="9" t="s">
        <v>213</v>
      </c>
      <c r="L29" s="5"/>
      <c r="M29" s="35"/>
    </row>
    <row r="30" spans="3:13" x14ac:dyDescent="0.2">
      <c r="C30" s="6">
        <v>27</v>
      </c>
      <c r="D30" s="9" t="s">
        <v>64</v>
      </c>
      <c r="F30" s="6">
        <v>74</v>
      </c>
      <c r="G30" s="34" t="s">
        <v>134</v>
      </c>
      <c r="I30" s="6">
        <v>121</v>
      </c>
      <c r="J30" s="34" t="s">
        <v>214</v>
      </c>
      <c r="L30" s="5"/>
      <c r="M30" s="35"/>
    </row>
    <row r="31" spans="3:13" x14ac:dyDescent="0.2">
      <c r="C31" s="6">
        <v>28</v>
      </c>
      <c r="D31" s="9" t="s">
        <v>66</v>
      </c>
      <c r="F31" s="6">
        <v>75</v>
      </c>
      <c r="G31" s="34" t="s">
        <v>136</v>
      </c>
      <c r="I31" s="6">
        <v>122</v>
      </c>
      <c r="J31" s="34" t="s">
        <v>215</v>
      </c>
      <c r="L31" s="5"/>
      <c r="M31" s="35"/>
    </row>
    <row r="32" spans="3:13" x14ac:dyDescent="0.2">
      <c r="C32" s="6">
        <v>29</v>
      </c>
      <c r="D32" s="9" t="s">
        <v>68</v>
      </c>
      <c r="F32" s="6">
        <v>76</v>
      </c>
      <c r="G32" s="34" t="s">
        <v>138</v>
      </c>
      <c r="I32" s="6">
        <v>123</v>
      </c>
      <c r="J32" s="34" t="s">
        <v>216</v>
      </c>
      <c r="L32" s="5"/>
      <c r="M32" s="35"/>
    </row>
    <row r="33" spans="3:13" x14ac:dyDescent="0.2">
      <c r="C33" s="6">
        <v>30</v>
      </c>
      <c r="D33" s="9" t="s">
        <v>69</v>
      </c>
      <c r="F33" s="6">
        <v>77</v>
      </c>
      <c r="G33" s="34" t="s">
        <v>1269</v>
      </c>
      <c r="I33" s="6">
        <v>124</v>
      </c>
      <c r="J33" s="34" t="s">
        <v>217</v>
      </c>
      <c r="L33" s="5"/>
      <c r="M33" s="35"/>
    </row>
    <row r="34" spans="3:13" x14ac:dyDescent="0.2">
      <c r="C34" s="6">
        <v>31</v>
      </c>
      <c r="D34" s="9" t="s">
        <v>71</v>
      </c>
      <c r="F34" s="6">
        <v>78</v>
      </c>
      <c r="G34" s="34" t="s">
        <v>1275</v>
      </c>
      <c r="I34" s="6">
        <v>125</v>
      </c>
      <c r="J34" s="34" t="s">
        <v>218</v>
      </c>
      <c r="L34" s="5"/>
      <c r="M34" s="35"/>
    </row>
    <row r="35" spans="3:13" x14ac:dyDescent="0.2">
      <c r="C35" s="6">
        <v>32</v>
      </c>
      <c r="D35" s="9" t="s">
        <v>72</v>
      </c>
      <c r="F35" s="6">
        <v>79</v>
      </c>
      <c r="G35" s="34" t="s">
        <v>142</v>
      </c>
      <c r="I35" s="6">
        <v>126</v>
      </c>
      <c r="J35" s="34" t="s">
        <v>219</v>
      </c>
      <c r="L35" s="5"/>
      <c r="M35" s="35"/>
    </row>
    <row r="36" spans="3:13" x14ac:dyDescent="0.2">
      <c r="C36" s="6">
        <v>33</v>
      </c>
      <c r="D36" s="9" t="s">
        <v>1045</v>
      </c>
      <c r="F36" s="6">
        <v>80</v>
      </c>
      <c r="G36" s="34" t="s">
        <v>1286</v>
      </c>
      <c r="I36" s="6">
        <v>127</v>
      </c>
      <c r="J36" s="34" t="s">
        <v>68</v>
      </c>
      <c r="L36" s="5"/>
      <c r="M36" s="35"/>
    </row>
    <row r="37" spans="3:13" x14ac:dyDescent="0.2">
      <c r="C37" s="6">
        <v>34</v>
      </c>
      <c r="D37" s="9" t="s">
        <v>1050</v>
      </c>
      <c r="F37" s="6">
        <v>81</v>
      </c>
      <c r="G37" s="34" t="s">
        <v>144</v>
      </c>
      <c r="I37" s="6">
        <v>128</v>
      </c>
      <c r="J37" s="34" t="s">
        <v>221</v>
      </c>
      <c r="L37" s="5"/>
      <c r="M37" s="35"/>
    </row>
    <row r="38" spans="3:13" x14ac:dyDescent="0.2">
      <c r="C38" s="6">
        <v>35</v>
      </c>
      <c r="D38" s="9" t="s">
        <v>75</v>
      </c>
      <c r="F38" s="6">
        <v>82</v>
      </c>
      <c r="G38" s="34" t="s">
        <v>145</v>
      </c>
      <c r="I38" s="6">
        <v>129</v>
      </c>
      <c r="J38" s="34" t="s">
        <v>222</v>
      </c>
      <c r="L38" s="5"/>
      <c r="M38" s="35"/>
    </row>
    <row r="39" spans="3:13" x14ac:dyDescent="0.2">
      <c r="C39" s="6">
        <v>36</v>
      </c>
      <c r="D39" s="9" t="s">
        <v>77</v>
      </c>
      <c r="F39" s="6">
        <v>83</v>
      </c>
      <c r="G39" s="34" t="s">
        <v>146</v>
      </c>
      <c r="I39" s="6">
        <v>130</v>
      </c>
      <c r="J39" s="34" t="s">
        <v>223</v>
      </c>
      <c r="L39" s="5"/>
      <c r="M39" s="35"/>
    </row>
    <row r="40" spans="3:13" x14ac:dyDescent="0.2">
      <c r="C40" s="6">
        <v>37</v>
      </c>
      <c r="D40" s="9" t="s">
        <v>79</v>
      </c>
      <c r="F40" s="6">
        <v>84</v>
      </c>
      <c r="G40" s="34" t="s">
        <v>148</v>
      </c>
      <c r="I40" s="6">
        <v>131</v>
      </c>
      <c r="J40" s="34" t="s">
        <v>224</v>
      </c>
      <c r="L40" s="5"/>
      <c r="M40" s="35"/>
    </row>
    <row r="41" spans="3:13" x14ac:dyDescent="0.2">
      <c r="C41" s="6">
        <v>38</v>
      </c>
      <c r="D41" s="9" t="s">
        <v>81</v>
      </c>
      <c r="F41" s="6">
        <v>85</v>
      </c>
      <c r="G41" s="34" t="s">
        <v>150</v>
      </c>
      <c r="I41" s="6">
        <v>132</v>
      </c>
      <c r="J41" s="34" t="s">
        <v>226</v>
      </c>
      <c r="L41" s="5"/>
      <c r="M41" s="35"/>
    </row>
    <row r="42" spans="3:13" x14ac:dyDescent="0.2">
      <c r="C42" s="6">
        <v>39</v>
      </c>
      <c r="D42" s="9" t="s">
        <v>83</v>
      </c>
      <c r="F42" s="6">
        <v>86</v>
      </c>
      <c r="G42" s="34" t="s">
        <v>152</v>
      </c>
      <c r="I42" s="5"/>
      <c r="J42" s="35"/>
      <c r="L42" s="5"/>
      <c r="M42" s="35"/>
    </row>
    <row r="43" spans="3:13" x14ac:dyDescent="0.2">
      <c r="C43" s="6">
        <v>40</v>
      </c>
      <c r="D43" s="9" t="s">
        <v>85</v>
      </c>
      <c r="F43" s="6">
        <v>87</v>
      </c>
      <c r="G43" s="34" t="s">
        <v>153</v>
      </c>
      <c r="I43" s="5"/>
      <c r="J43" s="35"/>
      <c r="L43" s="5"/>
      <c r="M43" s="35"/>
    </row>
    <row r="44" spans="3:13" x14ac:dyDescent="0.2">
      <c r="C44" s="6">
        <v>41</v>
      </c>
      <c r="D44" s="9" t="s">
        <v>86</v>
      </c>
      <c r="F44" s="6">
        <v>88</v>
      </c>
      <c r="G44" s="34" t="s">
        <v>154</v>
      </c>
      <c r="I44" s="5"/>
      <c r="J44" s="35"/>
      <c r="L44" s="5"/>
      <c r="M44" s="35"/>
    </row>
    <row r="45" spans="3:13" x14ac:dyDescent="0.2">
      <c r="C45" s="6">
        <v>42</v>
      </c>
      <c r="D45" s="9" t="s">
        <v>88</v>
      </c>
      <c r="F45" s="6">
        <v>89</v>
      </c>
      <c r="G45" s="34" t="s">
        <v>156</v>
      </c>
      <c r="I45" s="5"/>
      <c r="J45" s="35"/>
      <c r="L45" s="5"/>
      <c r="M45" s="35"/>
    </row>
    <row r="46" spans="3:13" x14ac:dyDescent="0.2">
      <c r="C46" s="6">
        <v>43</v>
      </c>
      <c r="D46" s="9" t="s">
        <v>89</v>
      </c>
      <c r="F46" s="6">
        <v>90</v>
      </c>
      <c r="G46" s="34" t="s">
        <v>158</v>
      </c>
      <c r="I46" s="5"/>
      <c r="J46" s="35"/>
      <c r="L46" s="5"/>
      <c r="M46" s="35"/>
    </row>
    <row r="47" spans="3:13" x14ac:dyDescent="0.2">
      <c r="C47" s="6">
        <v>44</v>
      </c>
      <c r="D47" s="9" t="s">
        <v>91</v>
      </c>
      <c r="F47" s="6">
        <v>91</v>
      </c>
      <c r="G47" s="34" t="s">
        <v>160</v>
      </c>
      <c r="I47" s="5"/>
      <c r="J47" s="35"/>
      <c r="L47" s="5"/>
      <c r="M47" s="35"/>
    </row>
    <row r="48" spans="3:13" x14ac:dyDescent="0.2">
      <c r="C48" s="6">
        <v>45</v>
      </c>
      <c r="D48" s="9" t="s">
        <v>92</v>
      </c>
      <c r="F48" s="6">
        <v>92</v>
      </c>
      <c r="G48" s="34" t="s">
        <v>162</v>
      </c>
      <c r="I48" s="5"/>
      <c r="J48" s="35"/>
      <c r="L48" s="5"/>
      <c r="M48" s="35"/>
    </row>
    <row r="49" spans="3:13" x14ac:dyDescent="0.2">
      <c r="C49" s="6">
        <v>46</v>
      </c>
      <c r="D49" s="9" t="s">
        <v>94</v>
      </c>
      <c r="F49" s="6">
        <v>93</v>
      </c>
      <c r="G49" s="34" t="s">
        <v>164</v>
      </c>
      <c r="I49" s="5"/>
      <c r="J49" s="35"/>
      <c r="L49" s="5"/>
      <c r="M49" s="35"/>
    </row>
    <row r="50" spans="3:13" x14ac:dyDescent="0.2">
      <c r="C50" s="6">
        <v>47</v>
      </c>
      <c r="D50" s="9" t="s">
        <v>96</v>
      </c>
      <c r="F50" s="6">
        <v>94</v>
      </c>
      <c r="G50" s="34" t="s">
        <v>166</v>
      </c>
      <c r="I50" s="5"/>
      <c r="J50" s="35"/>
      <c r="L50" s="5"/>
      <c r="M50" s="35"/>
    </row>
    <row r="51" spans="3:13" x14ac:dyDescent="0.2">
      <c r="I51" s="5"/>
      <c r="J51" s="35"/>
      <c r="L51" s="5"/>
      <c r="M51" s="35"/>
    </row>
    <row r="52" spans="3:13" x14ac:dyDescent="0.2">
      <c r="L52" s="5"/>
      <c r="M52" s="35"/>
    </row>
  </sheetData>
  <mergeCells count="4">
    <mergeCell ref="C2:D2"/>
    <mergeCell ref="F2:G2"/>
    <mergeCell ref="I2:J2"/>
    <mergeCell ref="L2:M2"/>
  </mergeCells>
  <phoneticPr fontId="1"/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1990-913D-4971-902C-735BDB99E766}">
  <sheetPr codeName="Sheet6">
    <tabColor theme="9" tint="-0.499984740745262"/>
  </sheetPr>
  <dimension ref="A1:AI168"/>
  <sheetViews>
    <sheetView view="pageBreakPreview" zoomScale="80" zoomScaleNormal="100" zoomScaleSheetLayoutView="80" workbookViewId="0">
      <pane ySplit="2" topLeftCell="A126" activePane="bottomLeft" state="frozen"/>
      <selection pane="bottomLeft" activeCell="E167" sqref="E167"/>
    </sheetView>
  </sheetViews>
  <sheetFormatPr defaultColWidth="3.33203125" defaultRowHeight="14.4" x14ac:dyDescent="0.2"/>
  <cols>
    <col min="1" max="1" width="6.44140625" style="5" bestFit="1" customWidth="1"/>
    <col min="2" max="2" width="13.21875" style="10" bestFit="1" customWidth="1"/>
    <col min="3" max="3" width="13.21875" style="10" customWidth="1"/>
    <col min="4" max="4" width="23.21875" style="8" bestFit="1" customWidth="1"/>
    <col min="5" max="5" width="50.77734375" style="8" bestFit="1" customWidth="1"/>
    <col min="6" max="6" width="15.77734375" style="8" bestFit="1" customWidth="1"/>
    <col min="7" max="7" width="53.21875" style="8" bestFit="1" customWidth="1"/>
    <col min="8" max="8" width="20.77734375" style="8" bestFit="1" customWidth="1"/>
    <col min="9" max="9" width="6.21875" style="8" bestFit="1" customWidth="1"/>
    <col min="10" max="10" width="19.44140625" style="10" bestFit="1" customWidth="1"/>
    <col min="11" max="11" width="48.21875" style="8" bestFit="1" customWidth="1"/>
    <col min="12" max="13" width="30.77734375" style="10" bestFit="1" customWidth="1"/>
    <col min="14" max="14" width="3.33203125" style="8"/>
    <col min="15" max="16" width="6.21875" style="8" bestFit="1" customWidth="1"/>
    <col min="17" max="17" width="20.77734375" style="8" bestFit="1" customWidth="1"/>
    <col min="18" max="18" width="4" style="8" bestFit="1" customWidth="1"/>
    <col min="19" max="19" width="13.21875" style="8" bestFit="1" customWidth="1"/>
    <col min="20" max="20" width="15.77734375" style="8" bestFit="1" customWidth="1"/>
    <col min="21" max="21" width="13.21875" style="8" bestFit="1" customWidth="1"/>
    <col min="22" max="23" width="17" style="8" bestFit="1" customWidth="1"/>
    <col min="24" max="24" width="45.77734375" style="8" bestFit="1" customWidth="1"/>
    <col min="25" max="25" width="23.21875" style="8" bestFit="1" customWidth="1"/>
    <col min="26" max="27" width="18.21875" style="8" bestFit="1" customWidth="1"/>
    <col min="28" max="28" width="3.33203125" style="8"/>
    <col min="29" max="30" width="17" style="8" bestFit="1" customWidth="1"/>
    <col min="31" max="31" width="3" style="8" bestFit="1" customWidth="1"/>
    <col min="32" max="32" width="17" style="8" bestFit="1" customWidth="1"/>
    <col min="33" max="33" width="3.33203125" style="8"/>
    <col min="34" max="35" width="12" style="8" bestFit="1" customWidth="1"/>
    <col min="36" max="16384" width="3.33203125" style="8"/>
  </cols>
  <sheetData>
    <row r="1" spans="1:35" s="10" customFormat="1" x14ac:dyDescent="0.2">
      <c r="A1" s="10">
        <v>1</v>
      </c>
      <c r="B1" s="10">
        <v>2</v>
      </c>
      <c r="C1" s="10">
        <v>3</v>
      </c>
      <c r="D1" s="10">
        <v>4</v>
      </c>
      <c r="E1" s="10">
        <v>5</v>
      </c>
      <c r="F1" s="10">
        <v>6</v>
      </c>
      <c r="G1" s="10">
        <v>7</v>
      </c>
      <c r="H1" s="10">
        <v>8</v>
      </c>
      <c r="I1" s="10">
        <v>9</v>
      </c>
      <c r="J1" s="10">
        <v>10</v>
      </c>
      <c r="K1" s="10">
        <v>11</v>
      </c>
      <c r="L1" s="10">
        <v>12</v>
      </c>
      <c r="M1" s="10">
        <v>13</v>
      </c>
      <c r="O1" s="8"/>
      <c r="P1" s="8"/>
      <c r="Q1" s="8"/>
      <c r="R1" s="8"/>
      <c r="S1" s="8"/>
      <c r="T1" s="8"/>
      <c r="U1" s="8"/>
      <c r="V1" s="8"/>
    </row>
    <row r="2" spans="1:35" x14ac:dyDescent="0.2">
      <c r="A2" s="6" t="s">
        <v>20</v>
      </c>
      <c r="B2" s="7" t="s">
        <v>458</v>
      </c>
      <c r="C2" s="7" t="s">
        <v>459</v>
      </c>
      <c r="D2" s="7" t="s">
        <v>249</v>
      </c>
      <c r="E2" s="7" t="s">
        <v>21</v>
      </c>
      <c r="F2" s="7" t="s">
        <v>22</v>
      </c>
      <c r="G2" s="7"/>
      <c r="H2" s="7" t="s">
        <v>880</v>
      </c>
      <c r="I2" s="7" t="s">
        <v>461</v>
      </c>
      <c r="J2" s="7" t="s">
        <v>454</v>
      </c>
      <c r="K2" s="7" t="s">
        <v>304</v>
      </c>
      <c r="L2" s="7" t="s">
        <v>305</v>
      </c>
      <c r="M2" s="7" t="s">
        <v>306</v>
      </c>
      <c r="O2" s="10" t="s">
        <v>20</v>
      </c>
      <c r="P2" s="10" t="s">
        <v>877</v>
      </c>
      <c r="Q2" s="10" t="s">
        <v>878</v>
      </c>
      <c r="R2" s="10" t="s">
        <v>879</v>
      </c>
      <c r="S2" s="10" t="s">
        <v>21</v>
      </c>
      <c r="T2" s="10" t="s">
        <v>22</v>
      </c>
      <c r="U2" s="10" t="s">
        <v>880</v>
      </c>
      <c r="V2" s="10" t="s">
        <v>881</v>
      </c>
      <c r="W2" s="8" t="s">
        <v>882</v>
      </c>
      <c r="X2" s="8" t="s">
        <v>883</v>
      </c>
      <c r="Y2" s="8" t="s">
        <v>884</v>
      </c>
      <c r="Z2" s="8" t="s">
        <v>305</v>
      </c>
      <c r="AA2" s="8" t="s">
        <v>306</v>
      </c>
      <c r="AC2" s="8" t="s">
        <v>885</v>
      </c>
      <c r="AD2" s="8" t="s">
        <v>882</v>
      </c>
      <c r="AF2" s="8" t="s">
        <v>882</v>
      </c>
      <c r="AH2" s="8" t="s">
        <v>886</v>
      </c>
      <c r="AI2" s="8" t="s">
        <v>887</v>
      </c>
    </row>
    <row r="3" spans="1:35" x14ac:dyDescent="0.2">
      <c r="A3" s="6">
        <v>1</v>
      </c>
      <c r="B3" s="66" t="s">
        <v>1769</v>
      </c>
      <c r="C3" s="7" t="s">
        <v>1603</v>
      </c>
      <c r="D3" s="9" t="s">
        <v>227</v>
      </c>
      <c r="E3" s="9" t="s">
        <v>23</v>
      </c>
      <c r="F3" s="9" t="s">
        <v>22</v>
      </c>
      <c r="G3" s="9" t="str">
        <f>D3&amp;"　"&amp;E3&amp;"　"&amp;F3</f>
        <v>四国中央市立　川之江北　中学校</v>
      </c>
      <c r="H3" s="9" t="s">
        <v>23</v>
      </c>
      <c r="I3" s="7"/>
      <c r="J3" s="7" t="s">
        <v>479</v>
      </c>
      <c r="K3" s="9" t="s">
        <v>24</v>
      </c>
      <c r="L3" s="7" t="s">
        <v>610</v>
      </c>
      <c r="M3" s="7" t="s">
        <v>611</v>
      </c>
      <c r="O3" s="8">
        <v>1</v>
      </c>
      <c r="Q3" s="8" t="s">
        <v>888</v>
      </c>
      <c r="R3" s="8" t="s">
        <v>879</v>
      </c>
      <c r="S3" s="8" t="s">
        <v>23</v>
      </c>
      <c r="T3" s="8" t="s">
        <v>22</v>
      </c>
      <c r="U3" s="8" t="s">
        <v>23</v>
      </c>
      <c r="V3" s="8" t="s">
        <v>889</v>
      </c>
      <c r="W3" s="8" t="s">
        <v>890</v>
      </c>
      <c r="X3" s="8" t="s">
        <v>24</v>
      </c>
      <c r="Z3" s="8" t="s">
        <v>891</v>
      </c>
      <c r="AA3" s="8" t="s">
        <v>892</v>
      </c>
      <c r="AC3" s="8" t="s">
        <v>314</v>
      </c>
      <c r="AD3" s="8" t="s">
        <v>893</v>
      </c>
      <c r="AE3" s="8" t="s">
        <v>894</v>
      </c>
      <c r="AF3" s="8" t="s">
        <v>895</v>
      </c>
      <c r="AH3" s="8">
        <v>433653292</v>
      </c>
      <c r="AI3" s="8">
        <v>432243313</v>
      </c>
    </row>
    <row r="4" spans="1:35" x14ac:dyDescent="0.2">
      <c r="A4" s="6">
        <v>2</v>
      </c>
      <c r="B4" s="7" t="s">
        <v>1604</v>
      </c>
      <c r="C4" s="66" t="s">
        <v>1764</v>
      </c>
      <c r="D4" s="9" t="s">
        <v>227</v>
      </c>
      <c r="E4" s="9" t="s">
        <v>25</v>
      </c>
      <c r="F4" s="9" t="s">
        <v>22</v>
      </c>
      <c r="G4" s="9" t="str">
        <f t="shared" ref="G4:G67" si="0">D4&amp;"　"&amp;E4&amp;"　"&amp;F4</f>
        <v>四国中央市立　川之江南　中学校</v>
      </c>
      <c r="H4" s="9" t="s">
        <v>25</v>
      </c>
      <c r="I4" s="7"/>
      <c r="J4" s="7" t="s">
        <v>480</v>
      </c>
      <c r="K4" s="9" t="s">
        <v>26</v>
      </c>
      <c r="L4" s="7" t="s">
        <v>612</v>
      </c>
      <c r="M4" s="7" t="s">
        <v>613</v>
      </c>
      <c r="O4" s="8">
        <v>2</v>
      </c>
      <c r="Q4" s="8" t="s">
        <v>888</v>
      </c>
      <c r="R4" s="8" t="s">
        <v>879</v>
      </c>
      <c r="S4" s="8" t="s">
        <v>25</v>
      </c>
      <c r="T4" s="8" t="s">
        <v>22</v>
      </c>
      <c r="U4" s="8" t="s">
        <v>25</v>
      </c>
      <c r="V4" s="8" t="s">
        <v>889</v>
      </c>
      <c r="W4" s="8" t="s">
        <v>896</v>
      </c>
      <c r="X4" s="8" t="s">
        <v>26</v>
      </c>
      <c r="Z4" s="8" t="s">
        <v>897</v>
      </c>
      <c r="AA4" s="8" t="s">
        <v>898</v>
      </c>
      <c r="AC4" s="8" t="s">
        <v>315</v>
      </c>
      <c r="AD4" s="8" t="s">
        <v>893</v>
      </c>
      <c r="AE4" s="8" t="s">
        <v>894</v>
      </c>
      <c r="AF4" s="8" t="s">
        <v>899</v>
      </c>
      <c r="AH4" s="8">
        <v>432199997</v>
      </c>
      <c r="AI4" s="8">
        <v>433260802</v>
      </c>
    </row>
    <row r="5" spans="1:35" x14ac:dyDescent="0.2">
      <c r="A5" s="6">
        <v>3</v>
      </c>
      <c r="B5" s="7"/>
      <c r="C5" s="7" t="s">
        <v>1605</v>
      </c>
      <c r="D5" s="9" t="s">
        <v>227</v>
      </c>
      <c r="E5" s="9" t="s">
        <v>27</v>
      </c>
      <c r="F5" s="9" t="s">
        <v>22</v>
      </c>
      <c r="G5" s="9" t="str">
        <f t="shared" si="0"/>
        <v>四国中央市立　三島西　中学校</v>
      </c>
      <c r="H5" s="9" t="s">
        <v>27</v>
      </c>
      <c r="I5" s="7"/>
      <c r="J5" s="7" t="s">
        <v>481</v>
      </c>
      <c r="K5" s="9" t="s">
        <v>28</v>
      </c>
      <c r="L5" s="7" t="s">
        <v>614</v>
      </c>
      <c r="M5" s="7" t="s">
        <v>615</v>
      </c>
      <c r="O5" s="8">
        <v>3</v>
      </c>
      <c r="Q5" s="8" t="s">
        <v>888</v>
      </c>
      <c r="R5" s="8" t="s">
        <v>879</v>
      </c>
      <c r="S5" s="8" t="s">
        <v>27</v>
      </c>
      <c r="T5" s="8" t="s">
        <v>22</v>
      </c>
      <c r="U5" s="8" t="s">
        <v>27</v>
      </c>
      <c r="V5" s="8" t="s">
        <v>889</v>
      </c>
      <c r="W5" s="8" t="s">
        <v>900</v>
      </c>
      <c r="X5" s="8" t="s">
        <v>28</v>
      </c>
      <c r="Z5" s="8" t="s">
        <v>901</v>
      </c>
      <c r="AA5" s="8" t="s">
        <v>902</v>
      </c>
      <c r="AC5" s="8" t="s">
        <v>316</v>
      </c>
      <c r="AD5" s="8" t="s">
        <v>893</v>
      </c>
      <c r="AE5" s="8" t="s">
        <v>894</v>
      </c>
      <c r="AF5" s="8" t="s">
        <v>903</v>
      </c>
      <c r="AH5" s="8" t="s">
        <v>234</v>
      </c>
      <c r="AI5" s="8">
        <v>432675620</v>
      </c>
    </row>
    <row r="6" spans="1:35" x14ac:dyDescent="0.2">
      <c r="A6" s="6">
        <v>4</v>
      </c>
      <c r="B6" s="7" t="s">
        <v>1606</v>
      </c>
      <c r="C6" s="7" t="s">
        <v>1607</v>
      </c>
      <c r="D6" s="9" t="s">
        <v>227</v>
      </c>
      <c r="E6" s="9" t="s">
        <v>29</v>
      </c>
      <c r="F6" s="9" t="s">
        <v>22</v>
      </c>
      <c r="G6" s="9" t="str">
        <f t="shared" si="0"/>
        <v>四国中央市立　三島南　中学校</v>
      </c>
      <c r="H6" s="9" t="s">
        <v>29</v>
      </c>
      <c r="I6" s="7"/>
      <c r="J6" s="7" t="s">
        <v>482</v>
      </c>
      <c r="K6" s="9" t="s">
        <v>30</v>
      </c>
      <c r="L6" s="7" t="s">
        <v>616</v>
      </c>
      <c r="M6" s="7" t="s">
        <v>617</v>
      </c>
      <c r="O6" s="8">
        <v>4</v>
      </c>
      <c r="Q6" s="8" t="s">
        <v>888</v>
      </c>
      <c r="R6" s="8" t="s">
        <v>879</v>
      </c>
      <c r="S6" s="8" t="s">
        <v>29</v>
      </c>
      <c r="T6" s="8" t="s">
        <v>22</v>
      </c>
      <c r="U6" s="8" t="s">
        <v>29</v>
      </c>
      <c r="V6" s="8" t="s">
        <v>889</v>
      </c>
      <c r="W6" s="8" t="s">
        <v>904</v>
      </c>
      <c r="X6" s="8" t="s">
        <v>30</v>
      </c>
      <c r="Z6" s="8" t="s">
        <v>905</v>
      </c>
      <c r="AA6" s="8" t="s">
        <v>906</v>
      </c>
      <c r="AC6" s="8" t="s">
        <v>317</v>
      </c>
      <c r="AD6" s="8" t="s">
        <v>893</v>
      </c>
      <c r="AE6" s="8" t="s">
        <v>894</v>
      </c>
      <c r="AF6" s="8" t="s">
        <v>907</v>
      </c>
      <c r="AH6" s="8">
        <v>433656247</v>
      </c>
      <c r="AI6" s="8">
        <v>432147905</v>
      </c>
    </row>
    <row r="7" spans="1:35" x14ac:dyDescent="0.2">
      <c r="A7" s="6">
        <v>5</v>
      </c>
      <c r="B7" s="7" t="s">
        <v>1608</v>
      </c>
      <c r="C7" s="7" t="s">
        <v>1609</v>
      </c>
      <c r="D7" s="9" t="s">
        <v>227</v>
      </c>
      <c r="E7" s="9" t="s">
        <v>31</v>
      </c>
      <c r="F7" s="9" t="s">
        <v>22</v>
      </c>
      <c r="G7" s="9" t="str">
        <f t="shared" si="0"/>
        <v>四国中央市立　三島東　中学校</v>
      </c>
      <c r="H7" s="9" t="s">
        <v>31</v>
      </c>
      <c r="I7" s="7"/>
      <c r="J7" s="7" t="s">
        <v>483</v>
      </c>
      <c r="K7" s="9" t="s">
        <v>32</v>
      </c>
      <c r="L7" s="7" t="s">
        <v>618</v>
      </c>
      <c r="M7" s="7" t="s">
        <v>619</v>
      </c>
      <c r="O7" s="8">
        <v>5</v>
      </c>
      <c r="Q7" s="8" t="s">
        <v>888</v>
      </c>
      <c r="R7" s="8" t="s">
        <v>879</v>
      </c>
      <c r="S7" s="8" t="s">
        <v>31</v>
      </c>
      <c r="T7" s="8" t="s">
        <v>22</v>
      </c>
      <c r="U7" s="8" t="s">
        <v>31</v>
      </c>
      <c r="V7" s="8" t="s">
        <v>889</v>
      </c>
      <c r="W7" s="8" t="s">
        <v>908</v>
      </c>
      <c r="X7" s="8" t="s">
        <v>32</v>
      </c>
      <c r="Z7" s="8" t="s">
        <v>909</v>
      </c>
      <c r="AA7" s="8" t="s">
        <v>910</v>
      </c>
      <c r="AC7" s="8" t="s">
        <v>318</v>
      </c>
      <c r="AD7" s="8" t="s">
        <v>893</v>
      </c>
      <c r="AE7" s="8" t="s">
        <v>894</v>
      </c>
      <c r="AF7" s="8" t="s">
        <v>911</v>
      </c>
      <c r="AH7" s="8">
        <v>432679932</v>
      </c>
      <c r="AI7" s="8">
        <v>432679805</v>
      </c>
    </row>
    <row r="8" spans="1:35" x14ac:dyDescent="0.2">
      <c r="A8" s="6">
        <v>6</v>
      </c>
      <c r="B8" s="7" t="s">
        <v>1610</v>
      </c>
      <c r="C8" s="7" t="s">
        <v>1611</v>
      </c>
      <c r="D8" s="9" t="s">
        <v>227</v>
      </c>
      <c r="E8" s="9" t="s">
        <v>33</v>
      </c>
      <c r="F8" s="9" t="s">
        <v>22</v>
      </c>
      <c r="G8" s="9" t="str">
        <f t="shared" si="0"/>
        <v>四国中央市立　土居　中学校</v>
      </c>
      <c r="H8" s="9" t="s">
        <v>33</v>
      </c>
      <c r="I8" s="7"/>
      <c r="J8" s="7" t="s">
        <v>484</v>
      </c>
      <c r="K8" s="9" t="s">
        <v>34</v>
      </c>
      <c r="L8" s="7" t="s">
        <v>620</v>
      </c>
      <c r="M8" s="7" t="s">
        <v>621</v>
      </c>
      <c r="O8" s="8">
        <v>6</v>
      </c>
      <c r="Q8" s="8" t="s">
        <v>888</v>
      </c>
      <c r="R8" s="8" t="s">
        <v>879</v>
      </c>
      <c r="S8" s="8" t="s">
        <v>33</v>
      </c>
      <c r="T8" s="8" t="s">
        <v>22</v>
      </c>
      <c r="U8" s="8" t="s">
        <v>33</v>
      </c>
      <c r="V8" s="8" t="s">
        <v>889</v>
      </c>
      <c r="W8" s="8" t="s">
        <v>912</v>
      </c>
      <c r="X8" s="8" t="s">
        <v>34</v>
      </c>
      <c r="Z8" s="8" t="s">
        <v>913</v>
      </c>
      <c r="AA8" s="8" t="s">
        <v>914</v>
      </c>
      <c r="AC8" s="8" t="s">
        <v>319</v>
      </c>
      <c r="AD8" s="8" t="s">
        <v>893</v>
      </c>
      <c r="AE8" s="8" t="s">
        <v>894</v>
      </c>
      <c r="AF8" s="8" t="s">
        <v>915</v>
      </c>
      <c r="AH8" s="8">
        <v>432672200</v>
      </c>
      <c r="AI8" s="8">
        <v>432344247</v>
      </c>
    </row>
    <row r="9" spans="1:35" x14ac:dyDescent="0.2">
      <c r="A9" s="6">
        <v>7</v>
      </c>
      <c r="B9" s="7"/>
      <c r="C9" s="7"/>
      <c r="D9" s="9" t="s">
        <v>227</v>
      </c>
      <c r="E9" s="9" t="s">
        <v>35</v>
      </c>
      <c r="F9" s="9" t="s">
        <v>22</v>
      </c>
      <c r="G9" s="9" t="str">
        <f t="shared" si="0"/>
        <v>四国中央市立　新宮　中学校</v>
      </c>
      <c r="H9" s="9" t="s">
        <v>35</v>
      </c>
      <c r="I9" s="7"/>
      <c r="J9" s="7" t="s">
        <v>485</v>
      </c>
      <c r="K9" s="9" t="s">
        <v>36</v>
      </c>
      <c r="L9" s="7" t="s">
        <v>622</v>
      </c>
      <c r="M9" s="7" t="s">
        <v>623</v>
      </c>
      <c r="O9" s="8">
        <v>7</v>
      </c>
      <c r="Q9" s="8" t="s">
        <v>888</v>
      </c>
      <c r="R9" s="8" t="s">
        <v>879</v>
      </c>
      <c r="S9" s="8" t="s">
        <v>35</v>
      </c>
      <c r="T9" s="8" t="s">
        <v>22</v>
      </c>
      <c r="U9" s="8" t="s">
        <v>35</v>
      </c>
      <c r="V9" s="8" t="s">
        <v>889</v>
      </c>
      <c r="W9" s="8" t="s">
        <v>916</v>
      </c>
      <c r="X9" s="8" t="s">
        <v>36</v>
      </c>
      <c r="Z9" s="8" t="s">
        <v>917</v>
      </c>
      <c r="AA9" s="8" t="s">
        <v>918</v>
      </c>
      <c r="AC9" s="8" t="s">
        <v>320</v>
      </c>
      <c r="AD9" s="8" t="s">
        <v>893</v>
      </c>
      <c r="AE9" s="8" t="s">
        <v>894</v>
      </c>
      <c r="AF9" s="8" t="s">
        <v>919</v>
      </c>
      <c r="AH9" s="8">
        <v>432788969</v>
      </c>
      <c r="AI9" s="8" t="s">
        <v>234</v>
      </c>
    </row>
    <row r="10" spans="1:35" x14ac:dyDescent="0.2">
      <c r="A10" s="6">
        <v>8</v>
      </c>
      <c r="B10" s="7" t="s">
        <v>1612</v>
      </c>
      <c r="C10" s="7" t="s">
        <v>1613</v>
      </c>
      <c r="D10" s="9" t="s">
        <v>228</v>
      </c>
      <c r="E10" s="9" t="s">
        <v>37</v>
      </c>
      <c r="F10" s="9" t="s">
        <v>22</v>
      </c>
      <c r="G10" s="9" t="str">
        <f t="shared" si="0"/>
        <v>新居浜市立　東　中学校</v>
      </c>
      <c r="H10" s="9" t="s">
        <v>321</v>
      </c>
      <c r="I10" s="7"/>
      <c r="J10" s="7" t="s">
        <v>486</v>
      </c>
      <c r="K10" s="9" t="s">
        <v>250</v>
      </c>
      <c r="L10" s="7" t="s">
        <v>624</v>
      </c>
      <c r="M10" s="7" t="s">
        <v>625</v>
      </c>
      <c r="O10" s="8">
        <v>8</v>
      </c>
      <c r="Q10" s="8" t="s">
        <v>920</v>
      </c>
      <c r="R10" s="8" t="s">
        <v>879</v>
      </c>
      <c r="S10" s="8" t="s">
        <v>37</v>
      </c>
      <c r="T10" s="8" t="s">
        <v>22</v>
      </c>
      <c r="U10" s="8" t="s">
        <v>321</v>
      </c>
      <c r="V10" s="8" t="s">
        <v>921</v>
      </c>
      <c r="W10" s="8" t="s">
        <v>922</v>
      </c>
      <c r="X10" s="8" t="s">
        <v>923</v>
      </c>
      <c r="Z10" s="8" t="s">
        <v>924</v>
      </c>
      <c r="AA10" s="8" t="s">
        <v>925</v>
      </c>
      <c r="AC10" s="8" t="s">
        <v>322</v>
      </c>
      <c r="AD10" s="8" t="s">
        <v>926</v>
      </c>
      <c r="AE10" s="8" t="s">
        <v>894</v>
      </c>
      <c r="AF10" s="8" t="s">
        <v>927</v>
      </c>
      <c r="AH10" s="8">
        <v>434996017</v>
      </c>
      <c r="AI10" s="8">
        <v>435655301</v>
      </c>
    </row>
    <row r="11" spans="1:35" x14ac:dyDescent="0.2">
      <c r="A11" s="6">
        <v>9</v>
      </c>
      <c r="B11" s="7"/>
      <c r="C11" s="7"/>
      <c r="D11" s="9" t="s">
        <v>228</v>
      </c>
      <c r="E11" s="9" t="s">
        <v>38</v>
      </c>
      <c r="F11" s="9" t="s">
        <v>22</v>
      </c>
      <c r="G11" s="9" t="str">
        <f t="shared" si="0"/>
        <v>新居浜市立　西　中学校</v>
      </c>
      <c r="H11" s="9" t="s">
        <v>323</v>
      </c>
      <c r="I11" s="7"/>
      <c r="J11" s="7" t="s">
        <v>487</v>
      </c>
      <c r="K11" s="9" t="s">
        <v>251</v>
      </c>
      <c r="L11" s="7" t="s">
        <v>626</v>
      </c>
      <c r="M11" s="7" t="s">
        <v>627</v>
      </c>
      <c r="O11" s="8">
        <v>9</v>
      </c>
      <c r="Q11" s="8" t="s">
        <v>920</v>
      </c>
      <c r="R11" s="8" t="s">
        <v>879</v>
      </c>
      <c r="S11" s="8" t="s">
        <v>38</v>
      </c>
      <c r="T11" s="8" t="s">
        <v>22</v>
      </c>
      <c r="U11" s="8" t="s">
        <v>323</v>
      </c>
      <c r="V11" s="8" t="s">
        <v>921</v>
      </c>
      <c r="W11" s="8" t="s">
        <v>928</v>
      </c>
      <c r="X11" s="8" t="s">
        <v>929</v>
      </c>
      <c r="Z11" s="8" t="s">
        <v>930</v>
      </c>
      <c r="AA11" s="8" t="s">
        <v>931</v>
      </c>
      <c r="AC11" s="8" t="s">
        <v>324</v>
      </c>
      <c r="AD11" s="8" t="s">
        <v>926</v>
      </c>
      <c r="AE11" s="8" t="s">
        <v>894</v>
      </c>
      <c r="AF11" s="8" t="s">
        <v>932</v>
      </c>
      <c r="AH11" s="8" t="s">
        <v>234</v>
      </c>
      <c r="AI11" s="8">
        <v>433745808</v>
      </c>
    </row>
    <row r="12" spans="1:35" x14ac:dyDescent="0.2">
      <c r="A12" s="6">
        <v>10</v>
      </c>
      <c r="B12" s="7" t="s">
        <v>1614</v>
      </c>
      <c r="C12" s="7" t="s">
        <v>1615</v>
      </c>
      <c r="D12" s="9" t="s">
        <v>228</v>
      </c>
      <c r="E12" s="9" t="s">
        <v>39</v>
      </c>
      <c r="F12" s="9" t="s">
        <v>22</v>
      </c>
      <c r="G12" s="9" t="str">
        <f t="shared" si="0"/>
        <v>新居浜市立　南　中学校</v>
      </c>
      <c r="H12" s="9" t="s">
        <v>325</v>
      </c>
      <c r="I12" s="7"/>
      <c r="J12" s="7" t="s">
        <v>488</v>
      </c>
      <c r="K12" s="9" t="s">
        <v>252</v>
      </c>
      <c r="L12" s="7" t="s">
        <v>628</v>
      </c>
      <c r="M12" s="7" t="s">
        <v>629</v>
      </c>
      <c r="O12" s="8">
        <v>10</v>
      </c>
      <c r="Q12" s="8" t="s">
        <v>920</v>
      </c>
      <c r="R12" s="8" t="s">
        <v>879</v>
      </c>
      <c r="S12" s="8" t="s">
        <v>39</v>
      </c>
      <c r="T12" s="8" t="s">
        <v>22</v>
      </c>
      <c r="U12" s="8" t="s">
        <v>325</v>
      </c>
      <c r="V12" s="8" t="s">
        <v>921</v>
      </c>
      <c r="W12" s="8" t="s">
        <v>933</v>
      </c>
      <c r="X12" s="8" t="s">
        <v>934</v>
      </c>
      <c r="Z12" s="8" t="s">
        <v>935</v>
      </c>
      <c r="AA12" s="8" t="s">
        <v>936</v>
      </c>
      <c r="AC12" s="8" t="s">
        <v>326</v>
      </c>
      <c r="AD12" s="8" t="s">
        <v>926</v>
      </c>
      <c r="AE12" s="8" t="s">
        <v>894</v>
      </c>
      <c r="AF12" s="8" t="s">
        <v>937</v>
      </c>
      <c r="AH12" s="8">
        <v>432662459</v>
      </c>
      <c r="AI12" s="8">
        <v>434963270</v>
      </c>
    </row>
    <row r="13" spans="1:35" x14ac:dyDescent="0.2">
      <c r="A13" s="6">
        <v>11</v>
      </c>
      <c r="B13" s="7"/>
      <c r="C13" s="7" t="s">
        <v>1616</v>
      </c>
      <c r="D13" s="9" t="s">
        <v>228</v>
      </c>
      <c r="E13" s="9" t="s">
        <v>40</v>
      </c>
      <c r="F13" s="9" t="s">
        <v>22</v>
      </c>
      <c r="G13" s="9" t="str">
        <f t="shared" si="0"/>
        <v>新居浜市立　北　中学校</v>
      </c>
      <c r="H13" s="9" t="s">
        <v>327</v>
      </c>
      <c r="I13" s="7"/>
      <c r="J13" s="7" t="s">
        <v>489</v>
      </c>
      <c r="K13" s="9" t="s">
        <v>253</v>
      </c>
      <c r="L13" s="7" t="s">
        <v>630</v>
      </c>
      <c r="M13" s="7" t="s">
        <v>631</v>
      </c>
      <c r="O13" s="8">
        <v>11</v>
      </c>
      <c r="Q13" s="8" t="s">
        <v>920</v>
      </c>
      <c r="R13" s="8" t="s">
        <v>879</v>
      </c>
      <c r="S13" s="8" t="s">
        <v>40</v>
      </c>
      <c r="T13" s="8" t="s">
        <v>22</v>
      </c>
      <c r="U13" s="8" t="s">
        <v>327</v>
      </c>
      <c r="V13" s="8" t="s">
        <v>921</v>
      </c>
      <c r="W13" s="8" t="s">
        <v>938</v>
      </c>
      <c r="X13" s="8" t="s">
        <v>939</v>
      </c>
      <c r="Z13" s="8" t="s">
        <v>940</v>
      </c>
      <c r="AA13" s="8" t="s">
        <v>941</v>
      </c>
      <c r="AC13" s="8" t="s">
        <v>328</v>
      </c>
      <c r="AD13" s="8" t="s">
        <v>926</v>
      </c>
      <c r="AE13" s="8" t="s">
        <v>894</v>
      </c>
      <c r="AF13" s="8" t="s">
        <v>942</v>
      </c>
      <c r="AH13" s="8" t="s">
        <v>234</v>
      </c>
      <c r="AI13" s="8">
        <v>435655004</v>
      </c>
    </row>
    <row r="14" spans="1:35" x14ac:dyDescent="0.2">
      <c r="A14" s="6">
        <v>12</v>
      </c>
      <c r="B14" s="7"/>
      <c r="C14" s="66" t="s">
        <v>1765</v>
      </c>
      <c r="D14" s="9" t="s">
        <v>228</v>
      </c>
      <c r="E14" s="9" t="s">
        <v>41</v>
      </c>
      <c r="F14" s="9" t="s">
        <v>22</v>
      </c>
      <c r="G14" s="9" t="str">
        <f t="shared" si="0"/>
        <v>新居浜市立　泉川　中学校</v>
      </c>
      <c r="H14" s="9" t="s">
        <v>41</v>
      </c>
      <c r="I14" s="7"/>
      <c r="J14" s="7" t="s">
        <v>490</v>
      </c>
      <c r="K14" s="9" t="s">
        <v>254</v>
      </c>
      <c r="L14" s="7" t="s">
        <v>632</v>
      </c>
      <c r="M14" s="7" t="s">
        <v>633</v>
      </c>
      <c r="O14" s="8">
        <v>12</v>
      </c>
      <c r="Q14" s="8" t="s">
        <v>920</v>
      </c>
      <c r="R14" s="8" t="s">
        <v>879</v>
      </c>
      <c r="S14" s="8" t="s">
        <v>41</v>
      </c>
      <c r="T14" s="8" t="s">
        <v>22</v>
      </c>
      <c r="U14" s="8" t="s">
        <v>41</v>
      </c>
      <c r="V14" s="8" t="s">
        <v>921</v>
      </c>
      <c r="W14" s="8" t="s">
        <v>943</v>
      </c>
      <c r="X14" s="8" t="s">
        <v>944</v>
      </c>
      <c r="Z14" s="8" t="s">
        <v>945</v>
      </c>
      <c r="AA14" s="8" t="s">
        <v>946</v>
      </c>
      <c r="AC14" s="8" t="s">
        <v>329</v>
      </c>
      <c r="AD14" s="8" t="s">
        <v>926</v>
      </c>
      <c r="AE14" s="8" t="s">
        <v>894</v>
      </c>
      <c r="AF14" s="8" t="s">
        <v>947</v>
      </c>
      <c r="AH14" s="8" t="s">
        <v>234</v>
      </c>
      <c r="AI14" s="8">
        <v>434333979</v>
      </c>
    </row>
    <row r="15" spans="1:35" x14ac:dyDescent="0.2">
      <c r="A15" s="6">
        <v>13</v>
      </c>
      <c r="B15" s="7"/>
      <c r="C15" s="7" t="s">
        <v>1786</v>
      </c>
      <c r="D15" s="9" t="s">
        <v>228</v>
      </c>
      <c r="E15" s="9" t="s">
        <v>42</v>
      </c>
      <c r="F15" s="9" t="s">
        <v>22</v>
      </c>
      <c r="G15" s="9" t="str">
        <f t="shared" si="0"/>
        <v>新居浜市立　船木　中学校</v>
      </c>
      <c r="H15" s="9" t="s">
        <v>42</v>
      </c>
      <c r="I15" s="7"/>
      <c r="J15" s="7" t="s">
        <v>491</v>
      </c>
      <c r="K15" s="9" t="s">
        <v>255</v>
      </c>
      <c r="L15" s="7" t="s">
        <v>634</v>
      </c>
      <c r="M15" s="7" t="s">
        <v>635</v>
      </c>
      <c r="O15" s="8">
        <v>13</v>
      </c>
      <c r="Q15" s="8" t="s">
        <v>920</v>
      </c>
      <c r="R15" s="8" t="s">
        <v>879</v>
      </c>
      <c r="S15" s="8" t="s">
        <v>42</v>
      </c>
      <c r="T15" s="8" t="s">
        <v>22</v>
      </c>
      <c r="U15" s="8" t="s">
        <v>42</v>
      </c>
      <c r="V15" s="8" t="s">
        <v>921</v>
      </c>
      <c r="W15" s="8" t="s">
        <v>948</v>
      </c>
      <c r="X15" s="8" t="s">
        <v>949</v>
      </c>
      <c r="Z15" s="8" t="s">
        <v>950</v>
      </c>
      <c r="AA15" s="8" t="s">
        <v>951</v>
      </c>
      <c r="AC15" s="8" t="s">
        <v>330</v>
      </c>
      <c r="AD15" s="8" t="s">
        <v>926</v>
      </c>
      <c r="AE15" s="8" t="s">
        <v>894</v>
      </c>
      <c r="AF15" s="8" t="s">
        <v>952</v>
      </c>
      <c r="AH15" s="8" t="s">
        <v>234</v>
      </c>
      <c r="AI15" s="8">
        <v>433059824</v>
      </c>
    </row>
    <row r="16" spans="1:35" x14ac:dyDescent="0.2">
      <c r="A16" s="6">
        <v>14</v>
      </c>
      <c r="B16" s="66" t="s">
        <v>1768</v>
      </c>
      <c r="C16" s="7" t="s">
        <v>1617</v>
      </c>
      <c r="D16" s="9" t="s">
        <v>228</v>
      </c>
      <c r="E16" s="9" t="s">
        <v>43</v>
      </c>
      <c r="F16" s="9" t="s">
        <v>22</v>
      </c>
      <c r="G16" s="9" t="str">
        <f t="shared" si="0"/>
        <v>新居浜市立　中萩　中学校</v>
      </c>
      <c r="H16" s="9" t="s">
        <v>43</v>
      </c>
      <c r="I16" s="7"/>
      <c r="J16" s="7" t="s">
        <v>492</v>
      </c>
      <c r="K16" s="9" t="s">
        <v>44</v>
      </c>
      <c r="L16" s="7" t="s">
        <v>636</v>
      </c>
      <c r="M16" s="7" t="s">
        <v>637</v>
      </c>
      <c r="O16" s="8">
        <v>14</v>
      </c>
      <c r="Q16" s="8" t="s">
        <v>920</v>
      </c>
      <c r="R16" s="8" t="s">
        <v>879</v>
      </c>
      <c r="S16" s="8" t="s">
        <v>43</v>
      </c>
      <c r="T16" s="8" t="s">
        <v>22</v>
      </c>
      <c r="U16" s="8" t="s">
        <v>43</v>
      </c>
      <c r="V16" s="8" t="s">
        <v>921</v>
      </c>
      <c r="W16" s="8" t="s">
        <v>953</v>
      </c>
      <c r="X16" s="8" t="s">
        <v>44</v>
      </c>
      <c r="Z16" s="8" t="s">
        <v>954</v>
      </c>
      <c r="AA16" s="8" t="s">
        <v>955</v>
      </c>
      <c r="AC16" s="8" t="s">
        <v>331</v>
      </c>
      <c r="AD16" s="8" t="s">
        <v>926</v>
      </c>
      <c r="AE16" s="8" t="s">
        <v>894</v>
      </c>
      <c r="AF16" s="8" t="s">
        <v>956</v>
      </c>
      <c r="AH16" s="8">
        <v>432779268</v>
      </c>
      <c r="AI16" s="8">
        <v>433430919</v>
      </c>
    </row>
    <row r="17" spans="1:35" x14ac:dyDescent="0.2">
      <c r="A17" s="6">
        <v>15</v>
      </c>
      <c r="B17" s="7"/>
      <c r="C17" s="7" t="s">
        <v>1618</v>
      </c>
      <c r="D17" s="9" t="s">
        <v>228</v>
      </c>
      <c r="E17" s="9" t="s">
        <v>45</v>
      </c>
      <c r="F17" s="9" t="s">
        <v>22</v>
      </c>
      <c r="G17" s="9" t="str">
        <f t="shared" si="0"/>
        <v>新居浜市立　大生院　中学校</v>
      </c>
      <c r="H17" s="9" t="s">
        <v>45</v>
      </c>
      <c r="I17" s="7"/>
      <c r="J17" s="7" t="s">
        <v>493</v>
      </c>
      <c r="K17" s="9" t="s">
        <v>256</v>
      </c>
      <c r="L17" s="7" t="s">
        <v>638</v>
      </c>
      <c r="M17" s="7" t="s">
        <v>639</v>
      </c>
      <c r="O17" s="8">
        <v>15</v>
      </c>
      <c r="Q17" s="8" t="s">
        <v>920</v>
      </c>
      <c r="R17" s="8" t="s">
        <v>879</v>
      </c>
      <c r="S17" s="8" t="s">
        <v>45</v>
      </c>
      <c r="T17" s="8" t="s">
        <v>22</v>
      </c>
      <c r="U17" s="8" t="s">
        <v>45</v>
      </c>
      <c r="V17" s="8" t="s">
        <v>921</v>
      </c>
      <c r="W17" s="8" t="s">
        <v>957</v>
      </c>
      <c r="X17" s="8" t="s">
        <v>958</v>
      </c>
      <c r="Z17" s="8" t="s">
        <v>959</v>
      </c>
      <c r="AA17" s="8" t="s">
        <v>960</v>
      </c>
      <c r="AC17" s="8" t="s">
        <v>332</v>
      </c>
      <c r="AD17" s="8" t="s">
        <v>926</v>
      </c>
      <c r="AE17" s="8" t="s">
        <v>894</v>
      </c>
      <c r="AF17" s="8" t="s">
        <v>961</v>
      </c>
      <c r="AH17" s="8" t="s">
        <v>234</v>
      </c>
      <c r="AI17" s="8" t="s">
        <v>234</v>
      </c>
    </row>
    <row r="18" spans="1:35" x14ac:dyDescent="0.2">
      <c r="A18" s="6">
        <v>16</v>
      </c>
      <c r="B18" s="7"/>
      <c r="C18" s="7"/>
      <c r="D18" s="9" t="s">
        <v>228</v>
      </c>
      <c r="E18" s="9" t="s">
        <v>46</v>
      </c>
      <c r="F18" s="9" t="s">
        <v>22</v>
      </c>
      <c r="G18" s="9" t="str">
        <f t="shared" si="0"/>
        <v>新居浜市立　角野　中学校</v>
      </c>
      <c r="H18" s="9" t="s">
        <v>46</v>
      </c>
      <c r="I18" s="7"/>
      <c r="J18" s="7" t="s">
        <v>494</v>
      </c>
      <c r="K18" s="9" t="s">
        <v>257</v>
      </c>
      <c r="L18" s="7" t="s">
        <v>640</v>
      </c>
      <c r="M18" s="7" t="s">
        <v>641</v>
      </c>
      <c r="O18" s="8">
        <v>16</v>
      </c>
      <c r="Q18" s="8" t="s">
        <v>920</v>
      </c>
      <c r="R18" s="8" t="s">
        <v>879</v>
      </c>
      <c r="S18" s="8" t="s">
        <v>46</v>
      </c>
      <c r="T18" s="8" t="s">
        <v>22</v>
      </c>
      <c r="U18" s="8" t="s">
        <v>46</v>
      </c>
      <c r="V18" s="8" t="s">
        <v>921</v>
      </c>
      <c r="W18" s="8" t="s">
        <v>962</v>
      </c>
      <c r="X18" s="8" t="s">
        <v>963</v>
      </c>
      <c r="Z18" s="8" t="s">
        <v>964</v>
      </c>
      <c r="AA18" s="8" t="s">
        <v>965</v>
      </c>
      <c r="AC18" s="8" t="s">
        <v>333</v>
      </c>
      <c r="AD18" s="8" t="s">
        <v>926</v>
      </c>
      <c r="AE18" s="8" t="s">
        <v>894</v>
      </c>
      <c r="AF18" s="8" t="s">
        <v>966</v>
      </c>
      <c r="AH18" s="8" t="s">
        <v>234</v>
      </c>
      <c r="AI18" s="8">
        <v>433431983</v>
      </c>
    </row>
    <row r="19" spans="1:35" x14ac:dyDescent="0.2">
      <c r="A19" s="6">
        <v>17</v>
      </c>
      <c r="B19" s="7" t="s">
        <v>1619</v>
      </c>
      <c r="C19" s="66" t="s">
        <v>1760</v>
      </c>
      <c r="D19" s="9" t="s">
        <v>228</v>
      </c>
      <c r="E19" s="9" t="s">
        <v>47</v>
      </c>
      <c r="F19" s="9" t="s">
        <v>22</v>
      </c>
      <c r="G19" s="9" t="str">
        <f t="shared" si="0"/>
        <v>新居浜市立　川東　中学校</v>
      </c>
      <c r="H19" s="9" t="s">
        <v>47</v>
      </c>
      <c r="I19" s="7"/>
      <c r="J19" s="7" t="s">
        <v>495</v>
      </c>
      <c r="K19" s="9" t="s">
        <v>258</v>
      </c>
      <c r="L19" s="7" t="s">
        <v>642</v>
      </c>
      <c r="M19" s="7" t="s">
        <v>643</v>
      </c>
      <c r="O19" s="8">
        <v>17</v>
      </c>
      <c r="Q19" s="8" t="s">
        <v>920</v>
      </c>
      <c r="R19" s="8" t="s">
        <v>879</v>
      </c>
      <c r="S19" s="8" t="s">
        <v>47</v>
      </c>
      <c r="T19" s="8" t="s">
        <v>22</v>
      </c>
      <c r="U19" s="8" t="s">
        <v>47</v>
      </c>
      <c r="V19" s="8" t="s">
        <v>921</v>
      </c>
      <c r="W19" s="8" t="s">
        <v>967</v>
      </c>
      <c r="X19" s="8" t="s">
        <v>968</v>
      </c>
      <c r="Z19" s="8" t="s">
        <v>969</v>
      </c>
      <c r="AA19" s="8" t="s">
        <v>970</v>
      </c>
      <c r="AC19" s="8" t="s">
        <v>334</v>
      </c>
      <c r="AD19" s="8" t="s">
        <v>926</v>
      </c>
      <c r="AE19" s="8" t="s">
        <v>894</v>
      </c>
      <c r="AF19" s="8" t="s">
        <v>971</v>
      </c>
      <c r="AH19" s="8">
        <v>432360195</v>
      </c>
      <c r="AI19" s="8">
        <v>432375137</v>
      </c>
    </row>
    <row r="20" spans="1:35" x14ac:dyDescent="0.2">
      <c r="A20" s="6">
        <v>18</v>
      </c>
      <c r="B20" s="7"/>
      <c r="C20" s="7"/>
      <c r="D20" s="9" t="s">
        <v>228</v>
      </c>
      <c r="E20" s="9" t="s">
        <v>48</v>
      </c>
      <c r="F20" s="9" t="s">
        <v>22</v>
      </c>
      <c r="G20" s="9" t="str">
        <f t="shared" si="0"/>
        <v>新居浜市立　別子　中学校</v>
      </c>
      <c r="H20" s="9" t="s">
        <v>48</v>
      </c>
      <c r="I20" s="7"/>
      <c r="J20" s="7" t="s">
        <v>496</v>
      </c>
      <c r="K20" s="9" t="s">
        <v>259</v>
      </c>
      <c r="L20" s="7" t="s">
        <v>644</v>
      </c>
      <c r="M20" s="7" t="s">
        <v>645</v>
      </c>
      <c r="O20" s="8">
        <v>18</v>
      </c>
      <c r="Q20" s="8" t="s">
        <v>920</v>
      </c>
      <c r="R20" s="8" t="s">
        <v>879</v>
      </c>
      <c r="S20" s="8" t="s">
        <v>48</v>
      </c>
      <c r="T20" s="8" t="s">
        <v>22</v>
      </c>
      <c r="U20" s="8" t="s">
        <v>48</v>
      </c>
      <c r="V20" s="8" t="s">
        <v>889</v>
      </c>
      <c r="W20" s="8" t="s">
        <v>972</v>
      </c>
      <c r="X20" s="8" t="s">
        <v>973</v>
      </c>
      <c r="Z20" s="8" t="s">
        <v>974</v>
      </c>
      <c r="AA20" s="8" t="s">
        <v>975</v>
      </c>
      <c r="AC20" s="8" t="s">
        <v>335</v>
      </c>
      <c r="AD20" s="8" t="s">
        <v>893</v>
      </c>
      <c r="AE20" s="8" t="s">
        <v>894</v>
      </c>
      <c r="AF20" s="8" t="s">
        <v>976</v>
      </c>
    </row>
    <row r="21" spans="1:35" x14ac:dyDescent="0.2">
      <c r="A21" s="6">
        <v>19</v>
      </c>
      <c r="B21" s="7"/>
      <c r="C21" s="66" t="s">
        <v>1761</v>
      </c>
      <c r="D21" s="9" t="s">
        <v>229</v>
      </c>
      <c r="E21" s="9" t="s">
        <v>49</v>
      </c>
      <c r="F21" s="9" t="s">
        <v>22</v>
      </c>
      <c r="G21" s="9" t="str">
        <f t="shared" si="0"/>
        <v>西条市立　西条東　中学校</v>
      </c>
      <c r="H21" s="9" t="s">
        <v>49</v>
      </c>
      <c r="I21" s="7"/>
      <c r="J21" s="7" t="s">
        <v>497</v>
      </c>
      <c r="K21" s="9" t="s">
        <v>50</v>
      </c>
      <c r="L21" s="7" t="s">
        <v>646</v>
      </c>
      <c r="M21" s="7" t="s">
        <v>647</v>
      </c>
      <c r="O21" s="8">
        <v>19</v>
      </c>
      <c r="Q21" s="8" t="s">
        <v>977</v>
      </c>
      <c r="R21" s="8" t="s">
        <v>879</v>
      </c>
      <c r="S21" s="8" t="s">
        <v>49</v>
      </c>
      <c r="T21" s="8" t="s">
        <v>22</v>
      </c>
      <c r="U21" s="8" t="s">
        <v>49</v>
      </c>
      <c r="V21" s="8" t="s">
        <v>978</v>
      </c>
      <c r="W21" s="8" t="s">
        <v>979</v>
      </c>
      <c r="X21" s="8" t="s">
        <v>50</v>
      </c>
      <c r="Z21" s="8" t="s">
        <v>980</v>
      </c>
      <c r="AA21" s="8" t="s">
        <v>981</v>
      </c>
      <c r="AC21" s="8" t="s">
        <v>336</v>
      </c>
      <c r="AD21" s="8" t="s">
        <v>982</v>
      </c>
      <c r="AE21" s="8" t="s">
        <v>894</v>
      </c>
      <c r="AF21" s="8" t="s">
        <v>983</v>
      </c>
      <c r="AH21" s="8" t="s">
        <v>234</v>
      </c>
      <c r="AI21" s="8">
        <v>432539053</v>
      </c>
    </row>
    <row r="22" spans="1:35" x14ac:dyDescent="0.2">
      <c r="A22" s="6">
        <v>20</v>
      </c>
      <c r="B22" s="7"/>
      <c r="C22" s="7" t="s">
        <v>1620</v>
      </c>
      <c r="D22" s="9" t="s">
        <v>229</v>
      </c>
      <c r="E22" s="9" t="s">
        <v>51</v>
      </c>
      <c r="F22" s="9" t="s">
        <v>22</v>
      </c>
      <c r="G22" s="9" t="str">
        <f t="shared" si="0"/>
        <v>西条市立　西条西　中学校</v>
      </c>
      <c r="H22" s="9" t="s">
        <v>51</v>
      </c>
      <c r="I22" s="7"/>
      <c r="J22" s="7" t="s">
        <v>498</v>
      </c>
      <c r="K22" s="9" t="s">
        <v>52</v>
      </c>
      <c r="L22" s="7" t="s">
        <v>648</v>
      </c>
      <c r="M22" s="7" t="s">
        <v>649</v>
      </c>
      <c r="O22" s="8">
        <v>20</v>
      </c>
      <c r="Q22" s="8" t="s">
        <v>977</v>
      </c>
      <c r="R22" s="8" t="s">
        <v>879</v>
      </c>
      <c r="S22" s="8" t="s">
        <v>51</v>
      </c>
      <c r="T22" s="8" t="s">
        <v>22</v>
      </c>
      <c r="U22" s="8" t="s">
        <v>51</v>
      </c>
      <c r="V22" s="8" t="s">
        <v>978</v>
      </c>
      <c r="W22" s="8" t="s">
        <v>984</v>
      </c>
      <c r="X22" s="8" t="s">
        <v>52</v>
      </c>
      <c r="Z22" s="8" t="s">
        <v>985</v>
      </c>
      <c r="AA22" s="8" t="s">
        <v>986</v>
      </c>
      <c r="AC22" s="8" t="s">
        <v>337</v>
      </c>
      <c r="AD22" s="8" t="s">
        <v>982</v>
      </c>
      <c r="AE22" s="8" t="s">
        <v>894</v>
      </c>
      <c r="AF22" s="8" t="s">
        <v>987</v>
      </c>
      <c r="AH22" s="8" t="s">
        <v>234</v>
      </c>
      <c r="AI22" s="8">
        <v>432649009</v>
      </c>
    </row>
    <row r="23" spans="1:35" x14ac:dyDescent="0.2">
      <c r="A23" s="6">
        <v>21</v>
      </c>
      <c r="B23" s="7"/>
      <c r="C23" s="7" t="s">
        <v>1621</v>
      </c>
      <c r="D23" s="9" t="s">
        <v>229</v>
      </c>
      <c r="E23" s="9" t="s">
        <v>53</v>
      </c>
      <c r="F23" s="9" t="s">
        <v>22</v>
      </c>
      <c r="G23" s="9" t="str">
        <f t="shared" si="0"/>
        <v>西条市立　西条南　中学校</v>
      </c>
      <c r="H23" s="9" t="s">
        <v>53</v>
      </c>
      <c r="I23" s="7"/>
      <c r="J23" s="7" t="s">
        <v>499</v>
      </c>
      <c r="K23" s="9" t="s">
        <v>54</v>
      </c>
      <c r="L23" s="7" t="s">
        <v>650</v>
      </c>
      <c r="M23" s="7" t="s">
        <v>651</v>
      </c>
      <c r="O23" s="8">
        <v>21</v>
      </c>
      <c r="Q23" s="8" t="s">
        <v>977</v>
      </c>
      <c r="R23" s="8" t="s">
        <v>879</v>
      </c>
      <c r="S23" s="8" t="s">
        <v>53</v>
      </c>
      <c r="T23" s="8" t="s">
        <v>22</v>
      </c>
      <c r="U23" s="8" t="s">
        <v>53</v>
      </c>
      <c r="V23" s="8" t="s">
        <v>978</v>
      </c>
      <c r="W23" s="8" t="s">
        <v>988</v>
      </c>
      <c r="X23" s="8" t="s">
        <v>54</v>
      </c>
      <c r="Z23" s="8" t="s">
        <v>989</v>
      </c>
      <c r="AA23" s="8" t="s">
        <v>990</v>
      </c>
      <c r="AC23" s="8" t="s">
        <v>338</v>
      </c>
      <c r="AD23" s="8" t="s">
        <v>982</v>
      </c>
      <c r="AE23" s="8" t="s">
        <v>894</v>
      </c>
      <c r="AF23" s="8" t="s">
        <v>991</v>
      </c>
      <c r="AH23" s="8" t="s">
        <v>234</v>
      </c>
      <c r="AI23" s="8">
        <v>432534383</v>
      </c>
    </row>
    <row r="24" spans="1:35" x14ac:dyDescent="0.2">
      <c r="A24" s="6">
        <v>22</v>
      </c>
      <c r="B24" s="7" t="s">
        <v>1622</v>
      </c>
      <c r="C24" s="7" t="s">
        <v>1623</v>
      </c>
      <c r="D24" s="9" t="s">
        <v>229</v>
      </c>
      <c r="E24" s="9" t="s">
        <v>55</v>
      </c>
      <c r="F24" s="9" t="s">
        <v>22</v>
      </c>
      <c r="G24" s="9" t="str">
        <f t="shared" si="0"/>
        <v>西条市立　西条北　中学校</v>
      </c>
      <c r="H24" s="9" t="s">
        <v>55</v>
      </c>
      <c r="I24" s="7"/>
      <c r="J24" s="7" t="s">
        <v>500</v>
      </c>
      <c r="K24" s="9" t="s">
        <v>56</v>
      </c>
      <c r="L24" s="7" t="s">
        <v>652</v>
      </c>
      <c r="M24" s="7" t="s">
        <v>653</v>
      </c>
      <c r="O24" s="8">
        <v>22</v>
      </c>
      <c r="Q24" s="8" t="s">
        <v>977</v>
      </c>
      <c r="R24" s="8" t="s">
        <v>879</v>
      </c>
      <c r="S24" s="8" t="s">
        <v>55</v>
      </c>
      <c r="T24" s="8" t="s">
        <v>22</v>
      </c>
      <c r="U24" s="8" t="s">
        <v>55</v>
      </c>
      <c r="V24" s="8" t="s">
        <v>978</v>
      </c>
      <c r="W24" s="8" t="s">
        <v>992</v>
      </c>
      <c r="X24" s="8" t="s">
        <v>56</v>
      </c>
      <c r="Z24" s="8" t="s">
        <v>993</v>
      </c>
      <c r="AA24" s="8" t="s">
        <v>994</v>
      </c>
      <c r="AC24" s="8" t="s">
        <v>339</v>
      </c>
      <c r="AD24" s="8" t="s">
        <v>982</v>
      </c>
      <c r="AE24" s="8" t="s">
        <v>894</v>
      </c>
      <c r="AF24" s="8" t="s">
        <v>995</v>
      </c>
      <c r="AH24" s="8">
        <v>432509771</v>
      </c>
      <c r="AI24" s="8">
        <v>432513702</v>
      </c>
    </row>
    <row r="25" spans="1:35" x14ac:dyDescent="0.2">
      <c r="A25" s="6">
        <v>23</v>
      </c>
      <c r="B25" s="7" t="s">
        <v>1624</v>
      </c>
      <c r="C25" s="7" t="s">
        <v>1625</v>
      </c>
      <c r="D25" s="9" t="s">
        <v>229</v>
      </c>
      <c r="E25" s="9" t="s">
        <v>57</v>
      </c>
      <c r="F25" s="9" t="s">
        <v>22</v>
      </c>
      <c r="G25" s="9" t="str">
        <f t="shared" si="0"/>
        <v>西条市立　小松　中学校</v>
      </c>
      <c r="H25" s="9" t="s">
        <v>57</v>
      </c>
      <c r="I25" s="7"/>
      <c r="J25" s="7" t="s">
        <v>501</v>
      </c>
      <c r="K25" s="9" t="s">
        <v>58</v>
      </c>
      <c r="L25" s="7" t="s">
        <v>654</v>
      </c>
      <c r="M25" s="7" t="s">
        <v>655</v>
      </c>
      <c r="O25" s="8">
        <v>23</v>
      </c>
      <c r="Q25" s="8" t="s">
        <v>977</v>
      </c>
      <c r="R25" s="8" t="s">
        <v>879</v>
      </c>
      <c r="S25" s="8" t="s">
        <v>57</v>
      </c>
      <c r="T25" s="8" t="s">
        <v>22</v>
      </c>
      <c r="U25" s="8" t="s">
        <v>57</v>
      </c>
      <c r="V25" s="8" t="s">
        <v>889</v>
      </c>
      <c r="W25" s="8" t="s">
        <v>996</v>
      </c>
      <c r="X25" s="8" t="s">
        <v>58</v>
      </c>
      <c r="Z25" s="8" t="s">
        <v>997</v>
      </c>
      <c r="AA25" s="8" t="s">
        <v>998</v>
      </c>
      <c r="AC25" s="8" t="s">
        <v>340</v>
      </c>
      <c r="AD25" s="8" t="s">
        <v>893</v>
      </c>
      <c r="AE25" s="8" t="s">
        <v>894</v>
      </c>
      <c r="AF25" s="8" t="s">
        <v>999</v>
      </c>
      <c r="AH25" s="8">
        <v>432510077</v>
      </c>
      <c r="AI25" s="8">
        <v>432677705</v>
      </c>
    </row>
    <row r="26" spans="1:35" x14ac:dyDescent="0.2">
      <c r="A26" s="6">
        <v>24</v>
      </c>
      <c r="B26" s="7"/>
      <c r="C26" s="7" t="s">
        <v>1626</v>
      </c>
      <c r="D26" s="9" t="s">
        <v>229</v>
      </c>
      <c r="E26" s="9" t="s">
        <v>59</v>
      </c>
      <c r="F26" s="9" t="s">
        <v>22</v>
      </c>
      <c r="G26" s="9" t="str">
        <f t="shared" si="0"/>
        <v>西条市立　東予西　中学校</v>
      </c>
      <c r="H26" s="9" t="s">
        <v>59</v>
      </c>
      <c r="I26" s="7"/>
      <c r="J26" s="7" t="s">
        <v>502</v>
      </c>
      <c r="K26" s="9" t="s">
        <v>260</v>
      </c>
      <c r="L26" s="7" t="s">
        <v>656</v>
      </c>
      <c r="M26" s="7" t="s">
        <v>657</v>
      </c>
      <c r="O26" s="8">
        <v>24</v>
      </c>
      <c r="Q26" s="8" t="s">
        <v>977</v>
      </c>
      <c r="R26" s="8" t="s">
        <v>879</v>
      </c>
      <c r="S26" s="8" t="s">
        <v>59</v>
      </c>
      <c r="T26" s="8" t="s">
        <v>22</v>
      </c>
      <c r="U26" s="8" t="s">
        <v>59</v>
      </c>
      <c r="V26" s="8" t="s">
        <v>889</v>
      </c>
      <c r="W26" s="8" t="s">
        <v>1000</v>
      </c>
      <c r="X26" s="8" t="s">
        <v>1001</v>
      </c>
      <c r="Z26" s="8" t="s">
        <v>1002</v>
      </c>
      <c r="AA26" s="8" t="s">
        <v>1003</v>
      </c>
      <c r="AC26" s="8" t="s">
        <v>341</v>
      </c>
      <c r="AD26" s="8" t="s">
        <v>893</v>
      </c>
      <c r="AE26" s="8" t="s">
        <v>894</v>
      </c>
      <c r="AF26" s="8" t="s">
        <v>1004</v>
      </c>
      <c r="AH26" s="8" t="s">
        <v>234</v>
      </c>
      <c r="AI26" s="8">
        <v>433255688</v>
      </c>
    </row>
    <row r="27" spans="1:35" x14ac:dyDescent="0.2">
      <c r="A27" s="6">
        <v>25</v>
      </c>
      <c r="B27" s="7"/>
      <c r="C27" s="7" t="s">
        <v>1627</v>
      </c>
      <c r="D27" s="9" t="s">
        <v>229</v>
      </c>
      <c r="E27" s="9" t="s">
        <v>60</v>
      </c>
      <c r="F27" s="9" t="s">
        <v>22</v>
      </c>
      <c r="G27" s="9" t="str">
        <f t="shared" si="0"/>
        <v>西条市立　河北　中学校</v>
      </c>
      <c r="H27" s="9" t="s">
        <v>60</v>
      </c>
      <c r="I27" s="7"/>
      <c r="J27" s="7" t="s">
        <v>503</v>
      </c>
      <c r="K27" s="9" t="s">
        <v>61</v>
      </c>
      <c r="L27" s="7" t="s">
        <v>658</v>
      </c>
      <c r="M27" s="7" t="s">
        <v>659</v>
      </c>
      <c r="O27" s="8">
        <v>25</v>
      </c>
      <c r="Q27" s="8" t="s">
        <v>977</v>
      </c>
      <c r="R27" s="8" t="s">
        <v>879</v>
      </c>
      <c r="S27" s="8" t="s">
        <v>60</v>
      </c>
      <c r="T27" s="8" t="s">
        <v>22</v>
      </c>
      <c r="U27" s="8" t="s">
        <v>60</v>
      </c>
      <c r="V27" s="8" t="s">
        <v>889</v>
      </c>
      <c r="W27" s="8" t="s">
        <v>1005</v>
      </c>
      <c r="X27" s="8" t="s">
        <v>61</v>
      </c>
      <c r="Z27" s="8" t="s">
        <v>1006</v>
      </c>
      <c r="AA27" s="8" t="s">
        <v>1007</v>
      </c>
      <c r="AC27" s="8" t="s">
        <v>342</v>
      </c>
      <c r="AD27" s="8" t="s">
        <v>893</v>
      </c>
      <c r="AE27" s="8" t="s">
        <v>894</v>
      </c>
      <c r="AF27" s="8" t="s">
        <v>1008</v>
      </c>
      <c r="AH27" s="8" t="s">
        <v>234</v>
      </c>
      <c r="AI27" s="8">
        <v>432271409</v>
      </c>
    </row>
    <row r="28" spans="1:35" x14ac:dyDescent="0.2">
      <c r="A28" s="6">
        <v>26</v>
      </c>
      <c r="B28" s="7" t="s">
        <v>1628</v>
      </c>
      <c r="C28" s="7" t="s">
        <v>1629</v>
      </c>
      <c r="D28" s="9" t="s">
        <v>229</v>
      </c>
      <c r="E28" s="9" t="s">
        <v>62</v>
      </c>
      <c r="F28" s="9" t="s">
        <v>22</v>
      </c>
      <c r="G28" s="9" t="str">
        <f t="shared" si="0"/>
        <v>西条市立　東予東　中学校</v>
      </c>
      <c r="H28" s="9" t="s">
        <v>62</v>
      </c>
      <c r="I28" s="7"/>
      <c r="J28" s="7" t="s">
        <v>504</v>
      </c>
      <c r="K28" s="9" t="s">
        <v>63</v>
      </c>
      <c r="L28" s="7" t="s">
        <v>660</v>
      </c>
      <c r="M28" s="7" t="s">
        <v>661</v>
      </c>
      <c r="O28" s="8">
        <v>26</v>
      </c>
      <c r="Q28" s="8" t="s">
        <v>977</v>
      </c>
      <c r="R28" s="8" t="s">
        <v>879</v>
      </c>
      <c r="S28" s="8" t="s">
        <v>62</v>
      </c>
      <c r="T28" s="8" t="s">
        <v>22</v>
      </c>
      <c r="U28" s="8" t="s">
        <v>62</v>
      </c>
      <c r="V28" s="8" t="s">
        <v>889</v>
      </c>
      <c r="W28" s="8" t="s">
        <v>1009</v>
      </c>
      <c r="X28" s="8" t="s">
        <v>63</v>
      </c>
      <c r="Z28" s="8" t="s">
        <v>1010</v>
      </c>
      <c r="AA28" s="8" t="s">
        <v>1011</v>
      </c>
      <c r="AC28" s="8" t="s">
        <v>343</v>
      </c>
      <c r="AD28" s="8" t="s">
        <v>893</v>
      </c>
      <c r="AE28" s="8" t="s">
        <v>894</v>
      </c>
      <c r="AF28" s="8" t="s">
        <v>1012</v>
      </c>
      <c r="AH28" s="8">
        <v>432016460</v>
      </c>
      <c r="AI28" s="8">
        <v>432554082</v>
      </c>
    </row>
    <row r="29" spans="1:35" x14ac:dyDescent="0.2">
      <c r="A29" s="6">
        <v>27</v>
      </c>
      <c r="B29" s="7" t="s">
        <v>1630</v>
      </c>
      <c r="C29" s="7"/>
      <c r="D29" s="9" t="s">
        <v>229</v>
      </c>
      <c r="E29" s="9" t="s">
        <v>64</v>
      </c>
      <c r="F29" s="9" t="s">
        <v>22</v>
      </c>
      <c r="G29" s="9" t="str">
        <f t="shared" si="0"/>
        <v>西条市立　丹原東　中学校</v>
      </c>
      <c r="H29" s="9" t="s">
        <v>64</v>
      </c>
      <c r="I29" s="7"/>
      <c r="J29" s="7" t="s">
        <v>505</v>
      </c>
      <c r="K29" s="9" t="s">
        <v>65</v>
      </c>
      <c r="L29" s="7" t="s">
        <v>662</v>
      </c>
      <c r="M29" s="7" t="s">
        <v>663</v>
      </c>
      <c r="O29" s="8">
        <v>27</v>
      </c>
      <c r="Q29" s="8" t="s">
        <v>977</v>
      </c>
      <c r="R29" s="8" t="s">
        <v>879</v>
      </c>
      <c r="S29" s="8" t="s">
        <v>64</v>
      </c>
      <c r="T29" s="8" t="s">
        <v>22</v>
      </c>
      <c r="U29" s="8" t="s">
        <v>64</v>
      </c>
      <c r="V29" s="8" t="s">
        <v>1013</v>
      </c>
      <c r="W29" s="8" t="s">
        <v>1014</v>
      </c>
      <c r="X29" s="8" t="s">
        <v>65</v>
      </c>
      <c r="Z29" s="8" t="s">
        <v>1015</v>
      </c>
      <c r="AA29" s="8" t="s">
        <v>1016</v>
      </c>
      <c r="AC29" s="8" t="s">
        <v>344</v>
      </c>
      <c r="AD29" s="8" t="s">
        <v>1017</v>
      </c>
      <c r="AE29" s="8" t="s">
        <v>894</v>
      </c>
      <c r="AF29" s="8" t="s">
        <v>1018</v>
      </c>
      <c r="AH29" s="8">
        <v>431512299</v>
      </c>
      <c r="AI29" s="8">
        <v>431592602</v>
      </c>
    </row>
    <row r="30" spans="1:35" x14ac:dyDescent="0.2">
      <c r="A30" s="6">
        <v>28</v>
      </c>
      <c r="B30" s="7"/>
      <c r="C30" s="7"/>
      <c r="D30" s="9" t="s">
        <v>229</v>
      </c>
      <c r="E30" s="9" t="s">
        <v>66</v>
      </c>
      <c r="F30" s="9" t="s">
        <v>22</v>
      </c>
      <c r="G30" s="9" t="str">
        <f t="shared" si="0"/>
        <v>西条市立　丹原西　中学校</v>
      </c>
      <c r="H30" s="9" t="s">
        <v>66</v>
      </c>
      <c r="I30" s="7"/>
      <c r="J30" s="7" t="s">
        <v>506</v>
      </c>
      <c r="K30" s="9" t="s">
        <v>67</v>
      </c>
      <c r="L30" s="7" t="s">
        <v>664</v>
      </c>
      <c r="M30" s="7" t="s">
        <v>665</v>
      </c>
      <c r="O30" s="8">
        <v>28</v>
      </c>
      <c r="Q30" s="8" t="s">
        <v>977</v>
      </c>
      <c r="R30" s="8" t="s">
        <v>879</v>
      </c>
      <c r="S30" s="8" t="s">
        <v>66</v>
      </c>
      <c r="T30" s="8" t="s">
        <v>22</v>
      </c>
      <c r="U30" s="8" t="s">
        <v>66</v>
      </c>
      <c r="V30" s="8" t="s">
        <v>1013</v>
      </c>
      <c r="W30" s="8" t="s">
        <v>1019</v>
      </c>
      <c r="X30" s="8" t="s">
        <v>67</v>
      </c>
      <c r="Z30" s="8" t="s">
        <v>1020</v>
      </c>
      <c r="AA30" s="8" t="s">
        <v>1021</v>
      </c>
      <c r="AC30" s="8" t="s">
        <v>345</v>
      </c>
      <c r="AD30" s="8" t="s">
        <v>1017</v>
      </c>
      <c r="AE30" s="8" t="s">
        <v>894</v>
      </c>
      <c r="AF30" s="8" t="s">
        <v>1022</v>
      </c>
      <c r="AH30" s="8" t="s">
        <v>234</v>
      </c>
      <c r="AI30" s="8" t="s">
        <v>234</v>
      </c>
    </row>
    <row r="31" spans="1:35" x14ac:dyDescent="0.2">
      <c r="A31" s="6">
        <v>29</v>
      </c>
      <c r="B31" s="7"/>
      <c r="C31" s="7" t="s">
        <v>1631</v>
      </c>
      <c r="D31" s="9" t="s">
        <v>230</v>
      </c>
      <c r="E31" s="9" t="s">
        <v>68</v>
      </c>
      <c r="F31" s="9" t="s">
        <v>22</v>
      </c>
      <c r="G31" s="9" t="str">
        <f t="shared" si="0"/>
        <v>今治市立　日吉　中学校</v>
      </c>
      <c r="H31" s="9" t="s">
        <v>68</v>
      </c>
      <c r="I31" s="7"/>
      <c r="J31" s="7" t="s">
        <v>507</v>
      </c>
      <c r="K31" s="9" t="s">
        <v>261</v>
      </c>
      <c r="L31" s="7" t="s">
        <v>666</v>
      </c>
      <c r="M31" s="7" t="s">
        <v>667</v>
      </c>
      <c r="O31" s="8">
        <v>29</v>
      </c>
      <c r="Q31" s="8" t="s">
        <v>1023</v>
      </c>
      <c r="R31" s="8" t="s">
        <v>879</v>
      </c>
      <c r="S31" s="8" t="s">
        <v>68</v>
      </c>
      <c r="T31" s="8" t="s">
        <v>22</v>
      </c>
      <c r="U31" s="8" t="s">
        <v>68</v>
      </c>
      <c r="V31" s="8" t="s">
        <v>1024</v>
      </c>
      <c r="W31" s="8" t="s">
        <v>1025</v>
      </c>
      <c r="X31" s="8" t="s">
        <v>1026</v>
      </c>
      <c r="Z31" s="8" t="s">
        <v>1027</v>
      </c>
      <c r="AA31" s="8" t="s">
        <v>1028</v>
      </c>
      <c r="AC31" s="8" t="s">
        <v>346</v>
      </c>
      <c r="AD31" s="8" t="s">
        <v>1029</v>
      </c>
      <c r="AE31" s="8" t="s">
        <v>894</v>
      </c>
      <c r="AF31" s="8" t="s">
        <v>1030</v>
      </c>
      <c r="AH31" s="8" t="s">
        <v>234</v>
      </c>
      <c r="AI31" s="8">
        <v>434560521</v>
      </c>
    </row>
    <row r="32" spans="1:35" x14ac:dyDescent="0.2">
      <c r="A32" s="6">
        <v>30</v>
      </c>
      <c r="B32" s="7"/>
      <c r="C32" s="7"/>
      <c r="D32" s="9" t="s">
        <v>230</v>
      </c>
      <c r="E32" s="9" t="s">
        <v>69</v>
      </c>
      <c r="F32" s="9" t="s">
        <v>22</v>
      </c>
      <c r="G32" s="9" t="str">
        <f t="shared" si="0"/>
        <v>今治市立　近見　中学校</v>
      </c>
      <c r="H32" s="9" t="s">
        <v>69</v>
      </c>
      <c r="I32" s="7"/>
      <c r="J32" s="7" t="s">
        <v>508</v>
      </c>
      <c r="K32" s="9" t="s">
        <v>70</v>
      </c>
      <c r="L32" s="7" t="s">
        <v>668</v>
      </c>
      <c r="M32" s="7" t="s">
        <v>669</v>
      </c>
      <c r="O32" s="8">
        <v>30</v>
      </c>
      <c r="Q32" s="8" t="s">
        <v>1023</v>
      </c>
      <c r="R32" s="8" t="s">
        <v>879</v>
      </c>
      <c r="S32" s="8" t="s">
        <v>69</v>
      </c>
      <c r="T32" s="8" t="s">
        <v>22</v>
      </c>
      <c r="U32" s="8" t="s">
        <v>69</v>
      </c>
      <c r="V32" s="8" t="s">
        <v>1024</v>
      </c>
      <c r="W32" s="8" t="s">
        <v>1031</v>
      </c>
      <c r="X32" s="8" t="s">
        <v>70</v>
      </c>
      <c r="Z32" s="8" t="s">
        <v>1032</v>
      </c>
      <c r="AA32" s="8" t="s">
        <v>1033</v>
      </c>
      <c r="AC32" s="8" t="s">
        <v>347</v>
      </c>
      <c r="AD32" s="8" t="s">
        <v>1029</v>
      </c>
      <c r="AE32" s="8" t="s">
        <v>894</v>
      </c>
      <c r="AF32" s="8" t="s">
        <v>1034</v>
      </c>
      <c r="AH32" s="8" t="s">
        <v>234</v>
      </c>
      <c r="AI32" s="8" t="s">
        <v>234</v>
      </c>
    </row>
    <row r="33" spans="1:35" x14ac:dyDescent="0.2">
      <c r="A33" s="6">
        <v>31</v>
      </c>
      <c r="B33" s="7" t="s">
        <v>1632</v>
      </c>
      <c r="C33" s="7" t="s">
        <v>1633</v>
      </c>
      <c r="D33" s="9" t="s">
        <v>230</v>
      </c>
      <c r="E33" s="9" t="s">
        <v>71</v>
      </c>
      <c r="F33" s="9" t="s">
        <v>22</v>
      </c>
      <c r="G33" s="9" t="str">
        <f t="shared" si="0"/>
        <v>今治市立　立花　中学校</v>
      </c>
      <c r="H33" s="9" t="s">
        <v>71</v>
      </c>
      <c r="I33" s="7"/>
      <c r="J33" s="7" t="s">
        <v>509</v>
      </c>
      <c r="K33" s="9" t="s">
        <v>262</v>
      </c>
      <c r="L33" s="7" t="s">
        <v>670</v>
      </c>
      <c r="M33" s="7" t="s">
        <v>671</v>
      </c>
      <c r="O33" s="8">
        <v>31</v>
      </c>
      <c r="Q33" s="8" t="s">
        <v>1023</v>
      </c>
      <c r="R33" s="8" t="s">
        <v>879</v>
      </c>
      <c r="S33" s="8" t="s">
        <v>71</v>
      </c>
      <c r="T33" s="8" t="s">
        <v>22</v>
      </c>
      <c r="U33" s="8" t="s">
        <v>71</v>
      </c>
      <c r="V33" s="8" t="s">
        <v>1024</v>
      </c>
      <c r="W33" s="8" t="s">
        <v>1035</v>
      </c>
      <c r="X33" s="8" t="s">
        <v>1036</v>
      </c>
      <c r="Z33" s="8" t="s">
        <v>1037</v>
      </c>
      <c r="AA33" s="8" t="s">
        <v>1038</v>
      </c>
      <c r="AC33" s="8" t="s">
        <v>348</v>
      </c>
      <c r="AD33" s="8" t="s">
        <v>1029</v>
      </c>
      <c r="AE33" s="8" t="s">
        <v>894</v>
      </c>
      <c r="AF33" s="8" t="s">
        <v>1039</v>
      </c>
      <c r="AH33" s="8">
        <v>431357207</v>
      </c>
      <c r="AI33" s="8">
        <v>431356144</v>
      </c>
    </row>
    <row r="34" spans="1:35" x14ac:dyDescent="0.2">
      <c r="A34" s="6">
        <v>32</v>
      </c>
      <c r="B34" s="7"/>
      <c r="C34" s="7"/>
      <c r="D34" s="9" t="s">
        <v>230</v>
      </c>
      <c r="E34" s="9" t="s">
        <v>72</v>
      </c>
      <c r="F34" s="9" t="s">
        <v>22</v>
      </c>
      <c r="G34" s="9" t="str">
        <f t="shared" si="0"/>
        <v>今治市立　桜井　中学校</v>
      </c>
      <c r="H34" s="9" t="s">
        <v>72</v>
      </c>
      <c r="I34" s="7"/>
      <c r="J34" s="7" t="s">
        <v>510</v>
      </c>
      <c r="K34" s="9" t="s">
        <v>263</v>
      </c>
      <c r="L34" s="7" t="s">
        <v>672</v>
      </c>
      <c r="M34" s="7" t="s">
        <v>673</v>
      </c>
      <c r="O34" s="8">
        <v>32</v>
      </c>
      <c r="Q34" s="8" t="s">
        <v>1023</v>
      </c>
      <c r="R34" s="8" t="s">
        <v>879</v>
      </c>
      <c r="S34" s="8" t="s">
        <v>72</v>
      </c>
      <c r="T34" s="8" t="s">
        <v>22</v>
      </c>
      <c r="U34" s="8" t="s">
        <v>72</v>
      </c>
      <c r="V34" s="8" t="s">
        <v>889</v>
      </c>
      <c r="W34" s="8" t="s">
        <v>1040</v>
      </c>
      <c r="X34" s="8" t="s">
        <v>1041</v>
      </c>
      <c r="Z34" s="8" t="s">
        <v>1042</v>
      </c>
      <c r="AA34" s="8" t="s">
        <v>1043</v>
      </c>
      <c r="AC34" s="8" t="s">
        <v>349</v>
      </c>
      <c r="AD34" s="8" t="s">
        <v>893</v>
      </c>
      <c r="AE34" s="8" t="s">
        <v>894</v>
      </c>
      <c r="AF34" s="8" t="s">
        <v>1044</v>
      </c>
      <c r="AH34" s="8" t="s">
        <v>234</v>
      </c>
      <c r="AI34" s="8">
        <v>431679002</v>
      </c>
    </row>
    <row r="35" spans="1:35" x14ac:dyDescent="0.2">
      <c r="A35" s="6">
        <v>33</v>
      </c>
      <c r="B35" s="66" t="s">
        <v>1747</v>
      </c>
      <c r="C35" s="7" t="s">
        <v>1634</v>
      </c>
      <c r="D35" s="9" t="s">
        <v>230</v>
      </c>
      <c r="E35" s="9" t="s">
        <v>39</v>
      </c>
      <c r="F35" s="9" t="s">
        <v>22</v>
      </c>
      <c r="G35" s="9" t="str">
        <f t="shared" si="0"/>
        <v>今治市立　南　中学校</v>
      </c>
      <c r="H35" s="9" t="s">
        <v>1045</v>
      </c>
      <c r="I35" s="7"/>
      <c r="J35" s="7" t="s">
        <v>511</v>
      </c>
      <c r="K35" s="9" t="s">
        <v>73</v>
      </c>
      <c r="L35" s="7" t="s">
        <v>674</v>
      </c>
      <c r="M35" s="7" t="s">
        <v>675</v>
      </c>
      <c r="O35" s="8">
        <v>33</v>
      </c>
      <c r="Q35" s="8" t="s">
        <v>1023</v>
      </c>
      <c r="R35" s="8" t="s">
        <v>879</v>
      </c>
      <c r="S35" s="8" t="s">
        <v>39</v>
      </c>
      <c r="T35" s="8" t="s">
        <v>22</v>
      </c>
      <c r="U35" s="8" t="s">
        <v>1045</v>
      </c>
      <c r="V35" s="8" t="s">
        <v>889</v>
      </c>
      <c r="W35" s="8" t="s">
        <v>1046</v>
      </c>
      <c r="X35" s="8" t="s">
        <v>73</v>
      </c>
      <c r="Z35" s="8" t="s">
        <v>1047</v>
      </c>
      <c r="AA35" s="8" t="s">
        <v>1048</v>
      </c>
      <c r="AC35" s="8" t="s">
        <v>350</v>
      </c>
      <c r="AD35" s="8" t="s">
        <v>893</v>
      </c>
      <c r="AE35" s="8" t="s">
        <v>894</v>
      </c>
      <c r="AF35" s="8" t="s">
        <v>1049</v>
      </c>
      <c r="AH35" s="8">
        <v>431016921</v>
      </c>
      <c r="AI35" s="8">
        <v>431014929</v>
      </c>
    </row>
    <row r="36" spans="1:35" x14ac:dyDescent="0.2">
      <c r="A36" s="6">
        <v>34</v>
      </c>
      <c r="B36" s="7" t="s">
        <v>1635</v>
      </c>
      <c r="C36" s="7" t="s">
        <v>1636</v>
      </c>
      <c r="D36" s="9" t="s">
        <v>230</v>
      </c>
      <c r="E36" s="9" t="s">
        <v>38</v>
      </c>
      <c r="F36" s="9" t="s">
        <v>22</v>
      </c>
      <c r="G36" s="9" t="str">
        <f t="shared" si="0"/>
        <v>今治市立　西　中学校</v>
      </c>
      <c r="H36" s="9" t="s">
        <v>1050</v>
      </c>
      <c r="I36" s="7"/>
      <c r="J36" s="7" t="s">
        <v>512</v>
      </c>
      <c r="K36" s="9" t="s">
        <v>74</v>
      </c>
      <c r="L36" s="7" t="s">
        <v>676</v>
      </c>
      <c r="M36" s="7" t="s">
        <v>677</v>
      </c>
      <c r="O36" s="8">
        <v>34</v>
      </c>
      <c r="Q36" s="8" t="s">
        <v>1023</v>
      </c>
      <c r="R36" s="8" t="s">
        <v>879</v>
      </c>
      <c r="S36" s="8" t="s">
        <v>38</v>
      </c>
      <c r="T36" s="8" t="s">
        <v>22</v>
      </c>
      <c r="U36" s="8" t="s">
        <v>1050</v>
      </c>
      <c r="V36" s="8" t="s">
        <v>1024</v>
      </c>
      <c r="W36" s="8" t="s">
        <v>984</v>
      </c>
      <c r="X36" s="8" t="s">
        <v>74</v>
      </c>
      <c r="Z36" s="8" t="s">
        <v>1051</v>
      </c>
      <c r="AA36" s="8" t="s">
        <v>1052</v>
      </c>
      <c r="AC36" s="8" t="s">
        <v>351</v>
      </c>
      <c r="AD36" s="8" t="s">
        <v>1029</v>
      </c>
      <c r="AE36" s="8" t="s">
        <v>894</v>
      </c>
      <c r="AF36" s="8" t="s">
        <v>987</v>
      </c>
      <c r="AH36" s="8">
        <v>431877187</v>
      </c>
      <c r="AI36" s="8">
        <v>431757025</v>
      </c>
    </row>
    <row r="37" spans="1:35" x14ac:dyDescent="0.2">
      <c r="A37" s="6">
        <v>35</v>
      </c>
      <c r="B37" s="7"/>
      <c r="C37" s="7" t="s">
        <v>1637</v>
      </c>
      <c r="D37" s="9" t="s">
        <v>230</v>
      </c>
      <c r="E37" s="9" t="s">
        <v>75</v>
      </c>
      <c r="F37" s="9" t="s">
        <v>22</v>
      </c>
      <c r="G37" s="9" t="str">
        <f t="shared" si="0"/>
        <v>今治市立　北郷　中学校</v>
      </c>
      <c r="H37" s="9" t="s">
        <v>75</v>
      </c>
      <c r="I37" s="7"/>
      <c r="J37" s="7" t="s">
        <v>513</v>
      </c>
      <c r="K37" s="9" t="s">
        <v>76</v>
      </c>
      <c r="L37" s="7" t="s">
        <v>678</v>
      </c>
      <c r="M37" s="7" t="s">
        <v>679</v>
      </c>
      <c r="O37" s="8">
        <v>35</v>
      </c>
      <c r="Q37" s="8" t="s">
        <v>1023</v>
      </c>
      <c r="R37" s="8" t="s">
        <v>879</v>
      </c>
      <c r="S37" s="8" t="s">
        <v>75</v>
      </c>
      <c r="T37" s="8" t="s">
        <v>22</v>
      </c>
      <c r="U37" s="8" t="s">
        <v>75</v>
      </c>
      <c r="V37" s="8" t="s">
        <v>889</v>
      </c>
      <c r="W37" s="8" t="s">
        <v>1053</v>
      </c>
      <c r="X37" s="8" t="s">
        <v>76</v>
      </c>
      <c r="Z37" s="8" t="s">
        <v>1054</v>
      </c>
      <c r="AA37" s="8" t="s">
        <v>1055</v>
      </c>
      <c r="AC37" s="8" t="s">
        <v>352</v>
      </c>
      <c r="AD37" s="8" t="s">
        <v>893</v>
      </c>
      <c r="AE37" s="8" t="s">
        <v>894</v>
      </c>
      <c r="AF37" s="8" t="s">
        <v>1056</v>
      </c>
      <c r="AH37" s="8" t="s">
        <v>234</v>
      </c>
      <c r="AI37" s="8">
        <v>431794807</v>
      </c>
    </row>
    <row r="38" spans="1:35" x14ac:dyDescent="0.2">
      <c r="A38" s="6">
        <v>36</v>
      </c>
      <c r="B38" s="7"/>
      <c r="C38" s="66" t="s">
        <v>1759</v>
      </c>
      <c r="D38" s="9" t="s">
        <v>230</v>
      </c>
      <c r="E38" s="9" t="s">
        <v>77</v>
      </c>
      <c r="F38" s="9" t="s">
        <v>22</v>
      </c>
      <c r="G38" s="9" t="str">
        <f t="shared" si="0"/>
        <v>今治市立　朝倉　中学校</v>
      </c>
      <c r="H38" s="9" t="s">
        <v>77</v>
      </c>
      <c r="I38" s="7"/>
      <c r="J38" s="7" t="s">
        <v>514</v>
      </c>
      <c r="K38" s="9" t="s">
        <v>78</v>
      </c>
      <c r="L38" s="7" t="s">
        <v>680</v>
      </c>
      <c r="M38" s="7" t="s">
        <v>681</v>
      </c>
      <c r="O38" s="8">
        <v>36</v>
      </c>
      <c r="Q38" s="8" t="s">
        <v>1023</v>
      </c>
      <c r="R38" s="8" t="s">
        <v>879</v>
      </c>
      <c r="S38" s="8" t="s">
        <v>77</v>
      </c>
      <c r="T38" s="8" t="s">
        <v>22</v>
      </c>
      <c r="U38" s="8" t="s">
        <v>77</v>
      </c>
      <c r="V38" s="8" t="s">
        <v>889</v>
      </c>
      <c r="W38" s="8" t="s">
        <v>1057</v>
      </c>
      <c r="X38" s="8" t="s">
        <v>78</v>
      </c>
      <c r="Z38" s="8" t="s">
        <v>1058</v>
      </c>
      <c r="AA38" s="8" t="s">
        <v>1059</v>
      </c>
      <c r="AC38" s="8" t="s">
        <v>353</v>
      </c>
      <c r="AD38" s="8" t="s">
        <v>893</v>
      </c>
      <c r="AE38" s="8" t="s">
        <v>894</v>
      </c>
      <c r="AF38" s="8" t="s">
        <v>1060</v>
      </c>
      <c r="AH38" s="8" t="s">
        <v>234</v>
      </c>
      <c r="AI38" s="8">
        <v>432021843</v>
      </c>
    </row>
    <row r="39" spans="1:35" x14ac:dyDescent="0.2">
      <c r="A39" s="6">
        <v>37</v>
      </c>
      <c r="B39" s="7"/>
      <c r="C39" s="7"/>
      <c r="D39" s="9" t="s">
        <v>230</v>
      </c>
      <c r="E39" s="9" t="s">
        <v>79</v>
      </c>
      <c r="F39" s="9" t="s">
        <v>22</v>
      </c>
      <c r="G39" s="9" t="str">
        <f t="shared" si="0"/>
        <v>今治市立　玉川　中学校</v>
      </c>
      <c r="H39" s="9" t="s">
        <v>79</v>
      </c>
      <c r="I39" s="7"/>
      <c r="J39" s="7" t="s">
        <v>515</v>
      </c>
      <c r="K39" s="9" t="s">
        <v>80</v>
      </c>
      <c r="L39" s="7" t="s">
        <v>682</v>
      </c>
      <c r="M39" s="7" t="s">
        <v>683</v>
      </c>
      <c r="O39" s="8">
        <v>37</v>
      </c>
      <c r="Q39" s="8" t="s">
        <v>1023</v>
      </c>
      <c r="R39" s="8" t="s">
        <v>879</v>
      </c>
      <c r="S39" s="8" t="s">
        <v>79</v>
      </c>
      <c r="T39" s="8" t="s">
        <v>22</v>
      </c>
      <c r="U39" s="8" t="s">
        <v>79</v>
      </c>
      <c r="V39" s="8" t="s">
        <v>1024</v>
      </c>
      <c r="W39" s="8" t="s">
        <v>1061</v>
      </c>
      <c r="X39" s="8" t="s">
        <v>80</v>
      </c>
      <c r="Z39" s="8" t="s">
        <v>1062</v>
      </c>
      <c r="AA39" s="8" t="s">
        <v>1063</v>
      </c>
      <c r="AC39" s="8" t="s">
        <v>354</v>
      </c>
      <c r="AD39" s="8" t="s">
        <v>1029</v>
      </c>
      <c r="AE39" s="8" t="s">
        <v>894</v>
      </c>
      <c r="AF39" s="8" t="s">
        <v>1064</v>
      </c>
      <c r="AH39" s="8" t="s">
        <v>234</v>
      </c>
      <c r="AI39" s="8">
        <v>432918572</v>
      </c>
    </row>
    <row r="40" spans="1:35" x14ac:dyDescent="0.2">
      <c r="A40" s="6">
        <v>38</v>
      </c>
      <c r="B40" s="7"/>
      <c r="C40" s="66" t="s">
        <v>1748</v>
      </c>
      <c r="D40" s="9" t="s">
        <v>230</v>
      </c>
      <c r="E40" s="9" t="s">
        <v>81</v>
      </c>
      <c r="F40" s="9" t="s">
        <v>22</v>
      </c>
      <c r="G40" s="9" t="str">
        <f t="shared" si="0"/>
        <v>今治市立　大西　中学校</v>
      </c>
      <c r="H40" s="9" t="s">
        <v>81</v>
      </c>
      <c r="I40" s="7"/>
      <c r="J40" s="7" t="s">
        <v>516</v>
      </c>
      <c r="K40" s="9" t="s">
        <v>82</v>
      </c>
      <c r="L40" s="7" t="s">
        <v>684</v>
      </c>
      <c r="M40" s="7" t="s">
        <v>685</v>
      </c>
      <c r="O40" s="8">
        <v>38</v>
      </c>
      <c r="Q40" s="8" t="s">
        <v>1023</v>
      </c>
      <c r="R40" s="8" t="s">
        <v>879</v>
      </c>
      <c r="S40" s="8" t="s">
        <v>81</v>
      </c>
      <c r="T40" s="8" t="s">
        <v>22</v>
      </c>
      <c r="U40" s="8" t="s">
        <v>81</v>
      </c>
      <c r="V40" s="8" t="s">
        <v>889</v>
      </c>
      <c r="W40" s="8" t="s">
        <v>1065</v>
      </c>
      <c r="X40" s="8" t="s">
        <v>82</v>
      </c>
      <c r="Z40" s="8" t="s">
        <v>1066</v>
      </c>
      <c r="AA40" s="8" t="s">
        <v>1067</v>
      </c>
      <c r="AC40" s="8" t="s">
        <v>355</v>
      </c>
      <c r="AD40" s="8" t="s">
        <v>893</v>
      </c>
      <c r="AE40" s="8" t="s">
        <v>894</v>
      </c>
      <c r="AF40" s="8" t="s">
        <v>1068</v>
      </c>
      <c r="AH40" s="8" t="s">
        <v>234</v>
      </c>
      <c r="AI40" s="8">
        <v>431462543</v>
      </c>
    </row>
    <row r="41" spans="1:35" x14ac:dyDescent="0.2">
      <c r="A41" s="6">
        <v>39</v>
      </c>
      <c r="B41" s="7" t="s">
        <v>1638</v>
      </c>
      <c r="C41" s="7" t="s">
        <v>1639</v>
      </c>
      <c r="D41" s="9" t="s">
        <v>230</v>
      </c>
      <c r="E41" s="9" t="s">
        <v>83</v>
      </c>
      <c r="F41" s="9" t="s">
        <v>22</v>
      </c>
      <c r="G41" s="9" t="str">
        <f t="shared" si="0"/>
        <v>今治市立　菊間　中学校</v>
      </c>
      <c r="H41" s="9" t="s">
        <v>83</v>
      </c>
      <c r="I41" s="7"/>
      <c r="J41" s="7" t="s">
        <v>517</v>
      </c>
      <c r="K41" s="9" t="s">
        <v>84</v>
      </c>
      <c r="L41" s="7" t="s">
        <v>686</v>
      </c>
      <c r="M41" s="7" t="s">
        <v>687</v>
      </c>
      <c r="O41" s="8">
        <v>39</v>
      </c>
      <c r="Q41" s="8" t="s">
        <v>1023</v>
      </c>
      <c r="R41" s="8" t="s">
        <v>879</v>
      </c>
      <c r="S41" s="8" t="s">
        <v>83</v>
      </c>
      <c r="T41" s="8" t="s">
        <v>22</v>
      </c>
      <c r="U41" s="8" t="s">
        <v>83</v>
      </c>
      <c r="V41" s="8" t="s">
        <v>889</v>
      </c>
      <c r="W41" s="8" t="s">
        <v>1069</v>
      </c>
      <c r="X41" s="8" t="s">
        <v>84</v>
      </c>
      <c r="Z41" s="8" t="s">
        <v>1070</v>
      </c>
      <c r="AA41" s="8" t="s">
        <v>1071</v>
      </c>
      <c r="AC41" s="8" t="s">
        <v>356</v>
      </c>
      <c r="AD41" s="8" t="s">
        <v>893</v>
      </c>
      <c r="AE41" s="8" t="s">
        <v>894</v>
      </c>
      <c r="AF41" s="8" t="s">
        <v>1072</v>
      </c>
      <c r="AH41" s="8">
        <v>430922399</v>
      </c>
      <c r="AI41" s="8">
        <v>430924447</v>
      </c>
    </row>
    <row r="42" spans="1:35" x14ac:dyDescent="0.2">
      <c r="A42" s="6">
        <v>40</v>
      </c>
      <c r="B42" s="7"/>
      <c r="C42" s="7" t="s">
        <v>1640</v>
      </c>
      <c r="D42" s="9" t="s">
        <v>230</v>
      </c>
      <c r="E42" s="9" t="s">
        <v>85</v>
      </c>
      <c r="F42" s="9" t="s">
        <v>22</v>
      </c>
      <c r="G42" s="9" t="str">
        <f t="shared" si="0"/>
        <v>今治市立　大島　中学校</v>
      </c>
      <c r="H42" s="9" t="s">
        <v>85</v>
      </c>
      <c r="I42" s="7"/>
      <c r="J42" s="7" t="s">
        <v>518</v>
      </c>
      <c r="K42" s="9" t="s">
        <v>264</v>
      </c>
      <c r="L42" s="7" t="s">
        <v>688</v>
      </c>
      <c r="M42" s="7" t="s">
        <v>689</v>
      </c>
      <c r="O42" s="8">
        <v>40</v>
      </c>
      <c r="Q42" s="8" t="s">
        <v>1023</v>
      </c>
      <c r="R42" s="8" t="s">
        <v>879</v>
      </c>
      <c r="S42" s="8" t="s">
        <v>85</v>
      </c>
      <c r="T42" s="8" t="s">
        <v>22</v>
      </c>
      <c r="U42" s="8" t="s">
        <v>85</v>
      </c>
      <c r="V42" s="8" t="s">
        <v>1024</v>
      </c>
      <c r="W42" s="8" t="s">
        <v>1073</v>
      </c>
      <c r="X42" s="8" t="s">
        <v>1074</v>
      </c>
      <c r="Z42" s="8" t="s">
        <v>1075</v>
      </c>
      <c r="AA42" s="8" t="s">
        <v>1076</v>
      </c>
      <c r="AC42" s="8" t="s">
        <v>357</v>
      </c>
      <c r="AD42" s="8" t="s">
        <v>1029</v>
      </c>
      <c r="AE42" s="8" t="s">
        <v>894</v>
      </c>
      <c r="AF42" s="8" t="s">
        <v>1077</v>
      </c>
      <c r="AH42" s="8" t="s">
        <v>234</v>
      </c>
      <c r="AI42" s="8">
        <v>434873992</v>
      </c>
    </row>
    <row r="43" spans="1:35" x14ac:dyDescent="0.2">
      <c r="A43" s="6">
        <v>41</v>
      </c>
      <c r="B43" s="7"/>
      <c r="C43" s="66" t="s">
        <v>1756</v>
      </c>
      <c r="D43" s="9" t="s">
        <v>230</v>
      </c>
      <c r="E43" s="9" t="s">
        <v>86</v>
      </c>
      <c r="F43" s="9" t="s">
        <v>22</v>
      </c>
      <c r="G43" s="9" t="str">
        <f t="shared" si="0"/>
        <v>今治市立　伯方　中学校</v>
      </c>
      <c r="H43" s="9" t="s">
        <v>86</v>
      </c>
      <c r="I43" s="7"/>
      <c r="J43" s="7" t="s">
        <v>519</v>
      </c>
      <c r="K43" s="9" t="s">
        <v>87</v>
      </c>
      <c r="L43" s="7" t="s">
        <v>690</v>
      </c>
      <c r="M43" s="7" t="s">
        <v>691</v>
      </c>
      <c r="O43" s="8">
        <v>41</v>
      </c>
      <c r="Q43" s="8" t="s">
        <v>1023</v>
      </c>
      <c r="R43" s="8" t="s">
        <v>879</v>
      </c>
      <c r="S43" s="8" t="s">
        <v>86</v>
      </c>
      <c r="T43" s="8" t="s">
        <v>22</v>
      </c>
      <c r="U43" s="8" t="s">
        <v>86</v>
      </c>
      <c r="V43" s="8" t="s">
        <v>1024</v>
      </c>
      <c r="W43" s="8" t="s">
        <v>1078</v>
      </c>
      <c r="X43" s="8" t="s">
        <v>87</v>
      </c>
      <c r="Z43" s="8" t="s">
        <v>1079</v>
      </c>
      <c r="AA43" s="8" t="s">
        <v>1080</v>
      </c>
      <c r="AC43" s="8" t="s">
        <v>358</v>
      </c>
      <c r="AD43" s="8" t="s">
        <v>1029</v>
      </c>
      <c r="AE43" s="8" t="s">
        <v>894</v>
      </c>
      <c r="AF43" s="8" t="s">
        <v>1081</v>
      </c>
      <c r="AH43" s="8" t="s">
        <v>234</v>
      </c>
      <c r="AI43" s="8">
        <v>431860025</v>
      </c>
    </row>
    <row r="44" spans="1:35" x14ac:dyDescent="0.2">
      <c r="A44" s="6">
        <v>42</v>
      </c>
      <c r="B44" s="7"/>
      <c r="C44" s="7"/>
      <c r="D44" s="9" t="s">
        <v>230</v>
      </c>
      <c r="E44" s="9" t="s">
        <v>88</v>
      </c>
      <c r="F44" s="9" t="s">
        <v>22</v>
      </c>
      <c r="G44" s="9" t="str">
        <f t="shared" si="0"/>
        <v>今治市立　大三島　中学校</v>
      </c>
      <c r="H44" s="9" t="s">
        <v>88</v>
      </c>
      <c r="I44" s="7"/>
      <c r="J44" s="7" t="s">
        <v>520</v>
      </c>
      <c r="K44" s="9" t="s">
        <v>265</v>
      </c>
      <c r="L44" s="7" t="s">
        <v>692</v>
      </c>
      <c r="M44" s="7" t="s">
        <v>693</v>
      </c>
      <c r="O44" s="8">
        <v>42</v>
      </c>
      <c r="Q44" s="8" t="s">
        <v>1023</v>
      </c>
      <c r="R44" s="8" t="s">
        <v>879</v>
      </c>
      <c r="S44" s="8" t="s">
        <v>88</v>
      </c>
      <c r="T44" s="8" t="s">
        <v>22</v>
      </c>
      <c r="U44" s="8" t="s">
        <v>88</v>
      </c>
      <c r="V44" s="8" t="s">
        <v>1024</v>
      </c>
      <c r="W44" s="8" t="s">
        <v>1082</v>
      </c>
      <c r="X44" s="8" t="s">
        <v>1083</v>
      </c>
      <c r="Z44" s="8" t="s">
        <v>1084</v>
      </c>
      <c r="AA44" s="8" t="s">
        <v>1085</v>
      </c>
      <c r="AC44" s="8" t="s">
        <v>359</v>
      </c>
      <c r="AD44" s="8" t="s">
        <v>1029</v>
      </c>
      <c r="AE44" s="8" t="s">
        <v>894</v>
      </c>
      <c r="AF44" s="8" t="s">
        <v>1086</v>
      </c>
      <c r="AH44" s="8" t="s">
        <v>234</v>
      </c>
      <c r="AI44" s="8">
        <v>433303827</v>
      </c>
    </row>
    <row r="45" spans="1:35" x14ac:dyDescent="0.2">
      <c r="A45" s="6">
        <v>43</v>
      </c>
      <c r="B45" s="7"/>
      <c r="C45" s="7"/>
      <c r="D45" s="9" t="s">
        <v>230</v>
      </c>
      <c r="E45" s="9" t="s">
        <v>89</v>
      </c>
      <c r="F45" s="9" t="s">
        <v>22</v>
      </c>
      <c r="G45" s="9" t="str">
        <f t="shared" si="0"/>
        <v>今治市立　関前　中学校</v>
      </c>
      <c r="H45" s="9" t="s">
        <v>89</v>
      </c>
      <c r="I45" s="7"/>
      <c r="J45" s="7" t="s">
        <v>521</v>
      </c>
      <c r="K45" s="9" t="s">
        <v>90</v>
      </c>
      <c r="L45" s="7" t="s">
        <v>694</v>
      </c>
      <c r="M45" s="7" t="s">
        <v>695</v>
      </c>
      <c r="O45" s="8">
        <v>43</v>
      </c>
      <c r="Q45" s="8" t="s">
        <v>1023</v>
      </c>
      <c r="R45" s="8" t="s">
        <v>879</v>
      </c>
      <c r="S45" s="8" t="s">
        <v>89</v>
      </c>
      <c r="T45" s="8" t="s">
        <v>22</v>
      </c>
      <c r="U45" s="8" t="s">
        <v>89</v>
      </c>
      <c r="V45" s="8" t="s">
        <v>1024</v>
      </c>
      <c r="W45" s="8" t="s">
        <v>1087</v>
      </c>
      <c r="X45" s="8" t="s">
        <v>90</v>
      </c>
      <c r="Z45" s="8" t="s">
        <v>1088</v>
      </c>
      <c r="AA45" s="8" t="s">
        <v>1089</v>
      </c>
      <c r="AC45" s="8" t="s">
        <v>360</v>
      </c>
      <c r="AD45" s="8" t="s">
        <v>1029</v>
      </c>
      <c r="AE45" s="8" t="s">
        <v>894</v>
      </c>
      <c r="AF45" s="8" t="s">
        <v>1090</v>
      </c>
      <c r="AH45" s="8" t="s">
        <v>234</v>
      </c>
      <c r="AI45" s="8" t="s">
        <v>234</v>
      </c>
    </row>
    <row r="46" spans="1:35" x14ac:dyDescent="0.2">
      <c r="A46" s="6">
        <v>44</v>
      </c>
      <c r="B46" s="7"/>
      <c r="C46" s="7"/>
      <c r="D46" s="9" t="s">
        <v>231</v>
      </c>
      <c r="E46" s="9" t="s">
        <v>91</v>
      </c>
      <c r="F46" s="9" t="s">
        <v>22</v>
      </c>
      <c r="G46" s="9" t="str">
        <f t="shared" si="0"/>
        <v>上島町立　魚島　中学校</v>
      </c>
      <c r="H46" s="9" t="s">
        <v>91</v>
      </c>
      <c r="I46" s="7"/>
      <c r="J46" s="7" t="s">
        <v>522</v>
      </c>
      <c r="K46" s="9" t="s">
        <v>266</v>
      </c>
      <c r="L46" s="7" t="s">
        <v>696</v>
      </c>
      <c r="M46" s="7" t="s">
        <v>697</v>
      </c>
      <c r="O46" s="8">
        <v>44</v>
      </c>
      <c r="Q46" s="8" t="s">
        <v>1091</v>
      </c>
      <c r="R46" s="8" t="s">
        <v>879</v>
      </c>
      <c r="S46" s="8" t="s">
        <v>91</v>
      </c>
      <c r="T46" s="8" t="s">
        <v>22</v>
      </c>
      <c r="U46" s="8" t="s">
        <v>91</v>
      </c>
      <c r="V46" s="8" t="s">
        <v>1024</v>
      </c>
      <c r="W46" s="8" t="s">
        <v>1092</v>
      </c>
      <c r="X46" s="8" t="s">
        <v>1093</v>
      </c>
      <c r="Z46" s="8" t="s">
        <v>1094</v>
      </c>
      <c r="AA46" s="8" t="s">
        <v>1095</v>
      </c>
      <c r="AC46" s="8" t="s">
        <v>361</v>
      </c>
      <c r="AD46" s="8" t="s">
        <v>1029</v>
      </c>
      <c r="AE46" s="8" t="s">
        <v>894</v>
      </c>
      <c r="AF46" s="8" t="s">
        <v>1096</v>
      </c>
      <c r="AH46" s="8" t="s">
        <v>234</v>
      </c>
      <c r="AI46" s="8" t="s">
        <v>234</v>
      </c>
    </row>
    <row r="47" spans="1:35" x14ac:dyDescent="0.2">
      <c r="A47" s="6">
        <v>45</v>
      </c>
      <c r="B47" s="7"/>
      <c r="C47" s="7"/>
      <c r="D47" s="9" t="s">
        <v>231</v>
      </c>
      <c r="E47" s="9" t="s">
        <v>92</v>
      </c>
      <c r="F47" s="9" t="s">
        <v>22</v>
      </c>
      <c r="G47" s="9" t="str">
        <f t="shared" si="0"/>
        <v>上島町立　弓削　中学校</v>
      </c>
      <c r="H47" s="9" t="s">
        <v>92</v>
      </c>
      <c r="I47" s="7"/>
      <c r="J47" s="7" t="s">
        <v>523</v>
      </c>
      <c r="K47" s="9" t="s">
        <v>93</v>
      </c>
      <c r="L47" s="7" t="s">
        <v>698</v>
      </c>
      <c r="M47" s="7" t="s">
        <v>699</v>
      </c>
      <c r="O47" s="8">
        <v>45</v>
      </c>
      <c r="Q47" s="8" t="s">
        <v>1091</v>
      </c>
      <c r="R47" s="8" t="s">
        <v>879</v>
      </c>
      <c r="S47" s="8" t="s">
        <v>92</v>
      </c>
      <c r="T47" s="8" t="s">
        <v>22</v>
      </c>
      <c r="U47" s="8" t="s">
        <v>92</v>
      </c>
      <c r="V47" s="8" t="s">
        <v>1024</v>
      </c>
      <c r="W47" s="8" t="s">
        <v>1097</v>
      </c>
      <c r="X47" s="8" t="s">
        <v>93</v>
      </c>
      <c r="Z47" s="8" t="s">
        <v>1098</v>
      </c>
      <c r="AA47" s="8" t="s">
        <v>1099</v>
      </c>
      <c r="AC47" s="8" t="s">
        <v>362</v>
      </c>
      <c r="AD47" s="8" t="s">
        <v>1029</v>
      </c>
      <c r="AE47" s="8" t="s">
        <v>894</v>
      </c>
      <c r="AF47" s="8" t="s">
        <v>1100</v>
      </c>
      <c r="AH47" s="8" t="s">
        <v>234</v>
      </c>
      <c r="AI47" s="8" t="s">
        <v>234</v>
      </c>
    </row>
    <row r="48" spans="1:35" x14ac:dyDescent="0.2">
      <c r="A48" s="6">
        <v>46</v>
      </c>
      <c r="B48" s="7"/>
      <c r="C48" s="7"/>
      <c r="D48" s="9" t="s">
        <v>231</v>
      </c>
      <c r="E48" s="9" t="s">
        <v>94</v>
      </c>
      <c r="F48" s="9" t="s">
        <v>22</v>
      </c>
      <c r="G48" s="9" t="str">
        <f t="shared" si="0"/>
        <v>上島町立　岩城　中学校</v>
      </c>
      <c r="H48" s="9" t="s">
        <v>94</v>
      </c>
      <c r="I48" s="7"/>
      <c r="J48" s="7" t="s">
        <v>524</v>
      </c>
      <c r="K48" s="9" t="s">
        <v>95</v>
      </c>
      <c r="L48" s="7" t="s">
        <v>700</v>
      </c>
      <c r="M48" s="7" t="s">
        <v>701</v>
      </c>
      <c r="O48" s="8">
        <v>46</v>
      </c>
      <c r="Q48" s="8" t="s">
        <v>1091</v>
      </c>
      <c r="R48" s="8" t="s">
        <v>879</v>
      </c>
      <c r="S48" s="8" t="s">
        <v>94</v>
      </c>
      <c r="T48" s="8" t="s">
        <v>22</v>
      </c>
      <c r="U48" s="8" t="s">
        <v>94</v>
      </c>
      <c r="V48" s="8" t="s">
        <v>1024</v>
      </c>
      <c r="W48" s="8" t="s">
        <v>1101</v>
      </c>
      <c r="X48" s="8" t="s">
        <v>95</v>
      </c>
      <c r="Z48" s="8" t="s">
        <v>1102</v>
      </c>
      <c r="AA48" s="8" t="s">
        <v>1103</v>
      </c>
      <c r="AC48" s="8" t="s">
        <v>363</v>
      </c>
      <c r="AD48" s="8" t="s">
        <v>1029</v>
      </c>
      <c r="AE48" s="8" t="s">
        <v>894</v>
      </c>
      <c r="AF48" s="8" t="s">
        <v>1104</v>
      </c>
      <c r="AH48" s="8" t="s">
        <v>234</v>
      </c>
      <c r="AI48" s="8" t="s">
        <v>234</v>
      </c>
    </row>
    <row r="49" spans="1:35" x14ac:dyDescent="0.2">
      <c r="A49" s="6">
        <v>47</v>
      </c>
      <c r="B49" s="7"/>
      <c r="C49" s="7" t="s">
        <v>1641</v>
      </c>
      <c r="D49" s="9" t="s">
        <v>232</v>
      </c>
      <c r="E49" s="9" t="s">
        <v>96</v>
      </c>
      <c r="F49" s="9" t="s">
        <v>97</v>
      </c>
      <c r="G49" s="9" t="str">
        <f t="shared" si="0"/>
        <v>愛媛県立　今治東　中等教育学校</v>
      </c>
      <c r="H49" s="9" t="s">
        <v>96</v>
      </c>
      <c r="I49" s="7"/>
      <c r="J49" s="7" t="s">
        <v>525</v>
      </c>
      <c r="K49" s="9" t="s">
        <v>267</v>
      </c>
      <c r="L49" s="7" t="s">
        <v>702</v>
      </c>
      <c r="M49" s="7" t="s">
        <v>703</v>
      </c>
      <c r="O49" s="8">
        <v>47</v>
      </c>
      <c r="Q49" s="8" t="s">
        <v>1105</v>
      </c>
      <c r="R49" s="8" t="s">
        <v>879</v>
      </c>
      <c r="S49" s="8" t="s">
        <v>96</v>
      </c>
      <c r="T49" s="8" t="s">
        <v>97</v>
      </c>
      <c r="U49" s="8" t="s">
        <v>96</v>
      </c>
      <c r="V49" s="8" t="s">
        <v>889</v>
      </c>
      <c r="W49" s="8" t="s">
        <v>1106</v>
      </c>
      <c r="X49" s="8" t="s">
        <v>1107</v>
      </c>
      <c r="Z49" s="8" t="s">
        <v>1108</v>
      </c>
      <c r="AA49" s="8" t="s">
        <v>1109</v>
      </c>
      <c r="AC49" s="8" t="s">
        <v>364</v>
      </c>
      <c r="AD49" s="8" t="s">
        <v>893</v>
      </c>
      <c r="AE49" s="8" t="s">
        <v>894</v>
      </c>
      <c r="AF49" s="8" t="s">
        <v>1110</v>
      </c>
      <c r="AH49" s="8" t="s">
        <v>234</v>
      </c>
      <c r="AI49" s="8">
        <v>431522641</v>
      </c>
    </row>
    <row r="50" spans="1:35" x14ac:dyDescent="0.2">
      <c r="A50" s="6">
        <v>48</v>
      </c>
      <c r="B50" s="7"/>
      <c r="C50" s="7" t="s">
        <v>1642</v>
      </c>
      <c r="D50" s="9" t="s">
        <v>233</v>
      </c>
      <c r="E50" s="9" t="s">
        <v>98</v>
      </c>
      <c r="F50" s="9" t="s">
        <v>22</v>
      </c>
      <c r="G50" s="9" t="str">
        <f t="shared" si="0"/>
        <v>松山市立　拓南　中学校</v>
      </c>
      <c r="H50" s="9" t="s">
        <v>98</v>
      </c>
      <c r="I50" s="7"/>
      <c r="J50" s="7" t="s">
        <v>526</v>
      </c>
      <c r="K50" s="9" t="s">
        <v>268</v>
      </c>
      <c r="L50" s="7" t="s">
        <v>704</v>
      </c>
      <c r="M50" s="7" t="s">
        <v>705</v>
      </c>
      <c r="O50" s="8">
        <v>48</v>
      </c>
      <c r="P50" s="8" t="s">
        <v>1111</v>
      </c>
      <c r="Q50" s="8" t="s">
        <v>1112</v>
      </c>
      <c r="R50" s="8" t="s">
        <v>879</v>
      </c>
      <c r="S50" s="8" t="s">
        <v>98</v>
      </c>
      <c r="T50" s="8" t="s">
        <v>22</v>
      </c>
      <c r="U50" s="8" t="s">
        <v>98</v>
      </c>
      <c r="V50" s="8" t="s">
        <v>1113</v>
      </c>
      <c r="W50" s="8" t="s">
        <v>1114</v>
      </c>
      <c r="X50" s="8" t="s">
        <v>1115</v>
      </c>
      <c r="Z50" s="8" t="s">
        <v>1116</v>
      </c>
      <c r="AA50" s="8" t="s">
        <v>1117</v>
      </c>
      <c r="AC50" s="8" t="s">
        <v>365</v>
      </c>
      <c r="AD50" s="8" t="s">
        <v>1118</v>
      </c>
      <c r="AE50" s="8" t="s">
        <v>894</v>
      </c>
      <c r="AF50" s="8" t="s">
        <v>1119</v>
      </c>
      <c r="AH50" s="8" t="s">
        <v>234</v>
      </c>
      <c r="AI50" s="8">
        <v>431528986</v>
      </c>
    </row>
    <row r="51" spans="1:35" x14ac:dyDescent="0.2">
      <c r="A51" s="6">
        <v>49</v>
      </c>
      <c r="B51" s="7" t="s">
        <v>1643</v>
      </c>
      <c r="C51" s="7" t="s">
        <v>1644</v>
      </c>
      <c r="D51" s="9" t="s">
        <v>233</v>
      </c>
      <c r="E51" s="9" t="s">
        <v>99</v>
      </c>
      <c r="F51" s="9" t="s">
        <v>22</v>
      </c>
      <c r="G51" s="9" t="str">
        <f t="shared" si="0"/>
        <v>松山市立　雄新　中学校</v>
      </c>
      <c r="H51" s="9" t="s">
        <v>99</v>
      </c>
      <c r="I51" s="7"/>
      <c r="J51" s="7" t="s">
        <v>527</v>
      </c>
      <c r="K51" s="9" t="s">
        <v>269</v>
      </c>
      <c r="L51" s="7" t="s">
        <v>706</v>
      </c>
      <c r="M51" s="7" t="s">
        <v>707</v>
      </c>
      <c r="O51" s="8">
        <v>49</v>
      </c>
      <c r="P51" s="8" t="s">
        <v>1120</v>
      </c>
      <c r="Q51" s="8" t="s">
        <v>1112</v>
      </c>
      <c r="R51" s="8" t="s">
        <v>879</v>
      </c>
      <c r="S51" s="8" t="s">
        <v>99</v>
      </c>
      <c r="T51" s="8" t="s">
        <v>22</v>
      </c>
      <c r="U51" s="8" t="s">
        <v>99</v>
      </c>
      <c r="V51" s="8" t="s">
        <v>1113</v>
      </c>
      <c r="W51" s="8" t="s">
        <v>1121</v>
      </c>
      <c r="X51" s="8" t="s">
        <v>1122</v>
      </c>
      <c r="Z51" s="8" t="s">
        <v>1123</v>
      </c>
      <c r="AA51" s="8" t="s">
        <v>1124</v>
      </c>
      <c r="AC51" s="8" t="s">
        <v>366</v>
      </c>
      <c r="AD51" s="8" t="s">
        <v>1118</v>
      </c>
      <c r="AE51" s="8" t="s">
        <v>894</v>
      </c>
      <c r="AF51" s="8" t="s">
        <v>1125</v>
      </c>
      <c r="AH51" s="8">
        <v>430121118</v>
      </c>
      <c r="AI51" s="8">
        <v>431786716</v>
      </c>
    </row>
    <row r="52" spans="1:35" x14ac:dyDescent="0.2">
      <c r="A52" s="6">
        <v>50</v>
      </c>
      <c r="B52" s="7"/>
      <c r="C52" s="7" t="s">
        <v>1645</v>
      </c>
      <c r="D52" s="9" t="s">
        <v>233</v>
      </c>
      <c r="E52" s="9" t="s">
        <v>100</v>
      </c>
      <c r="F52" s="9" t="s">
        <v>22</v>
      </c>
      <c r="G52" s="9" t="str">
        <f t="shared" si="0"/>
        <v>松山市立　勝山　中学校</v>
      </c>
      <c r="H52" s="9" t="s">
        <v>100</v>
      </c>
      <c r="I52" s="7"/>
      <c r="J52" s="7" t="s">
        <v>528</v>
      </c>
      <c r="K52" s="9" t="s">
        <v>101</v>
      </c>
      <c r="L52" s="7" t="s">
        <v>708</v>
      </c>
      <c r="M52" s="7" t="s">
        <v>709</v>
      </c>
      <c r="O52" s="8">
        <v>50</v>
      </c>
      <c r="P52" s="8" t="s">
        <v>1126</v>
      </c>
      <c r="Q52" s="8" t="s">
        <v>1112</v>
      </c>
      <c r="R52" s="8" t="s">
        <v>879</v>
      </c>
      <c r="S52" s="8" t="s">
        <v>100</v>
      </c>
      <c r="T52" s="8" t="s">
        <v>22</v>
      </c>
      <c r="U52" s="8" t="s">
        <v>100</v>
      </c>
      <c r="V52" s="8" t="s">
        <v>1113</v>
      </c>
      <c r="W52" s="8" t="s">
        <v>1127</v>
      </c>
      <c r="X52" s="8" t="s">
        <v>101</v>
      </c>
      <c r="Z52" s="8" t="s">
        <v>1128</v>
      </c>
      <c r="AA52" s="8" t="s">
        <v>1129</v>
      </c>
      <c r="AC52" s="8" t="s">
        <v>367</v>
      </c>
      <c r="AD52" s="8" t="s">
        <v>1118</v>
      </c>
      <c r="AE52" s="8" t="s">
        <v>894</v>
      </c>
      <c r="AF52" s="8" t="s">
        <v>1130</v>
      </c>
      <c r="AH52" s="8" t="s">
        <v>234</v>
      </c>
      <c r="AI52" s="8">
        <v>431940396</v>
      </c>
    </row>
    <row r="53" spans="1:35" x14ac:dyDescent="0.2">
      <c r="A53" s="6">
        <v>51</v>
      </c>
      <c r="B53" s="7"/>
      <c r="C53" s="7" t="s">
        <v>1646</v>
      </c>
      <c r="D53" s="9" t="s">
        <v>233</v>
      </c>
      <c r="E53" s="9" t="s">
        <v>37</v>
      </c>
      <c r="F53" s="9" t="s">
        <v>22</v>
      </c>
      <c r="G53" s="9" t="str">
        <f t="shared" si="0"/>
        <v>松山市立　東　中学校</v>
      </c>
      <c r="H53" s="9" t="s">
        <v>368</v>
      </c>
      <c r="I53" s="7"/>
      <c r="J53" s="7" t="s">
        <v>529</v>
      </c>
      <c r="K53" s="9" t="s">
        <v>102</v>
      </c>
      <c r="L53" s="7" t="s">
        <v>710</v>
      </c>
      <c r="M53" s="7" t="s">
        <v>711</v>
      </c>
      <c r="O53" s="8">
        <v>51</v>
      </c>
      <c r="P53" s="8" t="s">
        <v>1131</v>
      </c>
      <c r="Q53" s="8" t="s">
        <v>1112</v>
      </c>
      <c r="R53" s="8" t="s">
        <v>879</v>
      </c>
      <c r="S53" s="8" t="s">
        <v>37</v>
      </c>
      <c r="T53" s="8" t="s">
        <v>22</v>
      </c>
      <c r="U53" s="8" t="s">
        <v>368</v>
      </c>
      <c r="V53" s="8" t="s">
        <v>1113</v>
      </c>
      <c r="W53" s="8" t="s">
        <v>1132</v>
      </c>
      <c r="X53" s="8" t="s">
        <v>102</v>
      </c>
      <c r="Z53" s="8" t="s">
        <v>1133</v>
      </c>
      <c r="AA53" s="8" t="s">
        <v>1134</v>
      </c>
      <c r="AC53" s="8" t="s">
        <v>369</v>
      </c>
      <c r="AD53" s="8" t="s">
        <v>1118</v>
      </c>
      <c r="AE53" s="8" t="s">
        <v>894</v>
      </c>
      <c r="AF53" s="8" t="s">
        <v>1135</v>
      </c>
      <c r="AH53" s="8" t="s">
        <v>234</v>
      </c>
      <c r="AI53" s="8">
        <v>431894742</v>
      </c>
    </row>
    <row r="54" spans="1:35" x14ac:dyDescent="0.2">
      <c r="A54" s="6">
        <v>52</v>
      </c>
      <c r="B54" s="7"/>
      <c r="C54" s="7" t="s">
        <v>1647</v>
      </c>
      <c r="D54" s="9" t="s">
        <v>233</v>
      </c>
      <c r="E54" s="9" t="s">
        <v>103</v>
      </c>
      <c r="F54" s="9" t="s">
        <v>22</v>
      </c>
      <c r="G54" s="9" t="str">
        <f t="shared" si="0"/>
        <v>松山市立　道後　中学校</v>
      </c>
      <c r="H54" s="9" t="s">
        <v>103</v>
      </c>
      <c r="I54" s="7"/>
      <c r="J54" s="7" t="s">
        <v>530</v>
      </c>
      <c r="K54" s="9" t="s">
        <v>270</v>
      </c>
      <c r="L54" s="7" t="s">
        <v>712</v>
      </c>
      <c r="M54" s="7" t="s">
        <v>713</v>
      </c>
      <c r="O54" s="8">
        <v>52</v>
      </c>
      <c r="P54" s="8" t="s">
        <v>1136</v>
      </c>
      <c r="Q54" s="8" t="s">
        <v>1112</v>
      </c>
      <c r="R54" s="8" t="s">
        <v>879</v>
      </c>
      <c r="S54" s="8" t="s">
        <v>103</v>
      </c>
      <c r="T54" s="8" t="s">
        <v>22</v>
      </c>
      <c r="U54" s="8" t="s">
        <v>103</v>
      </c>
      <c r="V54" s="8" t="s">
        <v>1113</v>
      </c>
      <c r="W54" s="8" t="s">
        <v>1137</v>
      </c>
      <c r="X54" s="8" t="s">
        <v>1138</v>
      </c>
      <c r="Z54" s="8" t="s">
        <v>1139</v>
      </c>
      <c r="AA54" s="8" t="s">
        <v>1140</v>
      </c>
      <c r="AC54" s="8" t="s">
        <v>370</v>
      </c>
      <c r="AD54" s="8" t="s">
        <v>1118</v>
      </c>
      <c r="AE54" s="8" t="s">
        <v>894</v>
      </c>
      <c r="AF54" s="8" t="s">
        <v>1141</v>
      </c>
      <c r="AH54" s="8" t="s">
        <v>234</v>
      </c>
      <c r="AI54" s="8">
        <v>435870209</v>
      </c>
    </row>
    <row r="55" spans="1:35" x14ac:dyDescent="0.2">
      <c r="A55" s="6">
        <v>53</v>
      </c>
      <c r="B55" s="7" t="s">
        <v>1648</v>
      </c>
      <c r="C55" s="7" t="s">
        <v>1649</v>
      </c>
      <c r="D55" s="9" t="s">
        <v>233</v>
      </c>
      <c r="E55" s="9" t="s">
        <v>104</v>
      </c>
      <c r="F55" s="9" t="s">
        <v>22</v>
      </c>
      <c r="G55" s="9" t="str">
        <f t="shared" si="0"/>
        <v>松山市立　鴨川　中学校</v>
      </c>
      <c r="H55" s="9" t="s">
        <v>104</v>
      </c>
      <c r="I55" s="7"/>
      <c r="J55" s="7" t="s">
        <v>531</v>
      </c>
      <c r="K55" s="9" t="s">
        <v>105</v>
      </c>
      <c r="L55" s="7" t="s">
        <v>714</v>
      </c>
      <c r="M55" s="7" t="s">
        <v>715</v>
      </c>
      <c r="O55" s="8">
        <v>53</v>
      </c>
      <c r="P55" s="8" t="s">
        <v>1142</v>
      </c>
      <c r="Q55" s="8" t="s">
        <v>1112</v>
      </c>
      <c r="R55" s="8" t="s">
        <v>879</v>
      </c>
      <c r="S55" s="8" t="s">
        <v>104</v>
      </c>
      <c r="T55" s="8" t="s">
        <v>22</v>
      </c>
      <c r="U55" s="8" t="s">
        <v>104</v>
      </c>
      <c r="V55" s="8" t="s">
        <v>1013</v>
      </c>
      <c r="W55" s="8" t="s">
        <v>1143</v>
      </c>
      <c r="X55" s="8" t="s">
        <v>105</v>
      </c>
      <c r="Z55" s="8" t="s">
        <v>1144</v>
      </c>
      <c r="AA55" s="8" t="s">
        <v>1145</v>
      </c>
      <c r="AC55" s="8" t="s">
        <v>371</v>
      </c>
      <c r="AD55" s="8" t="s">
        <v>1017</v>
      </c>
      <c r="AE55" s="8" t="s">
        <v>894</v>
      </c>
      <c r="AF55" s="8" t="s">
        <v>1146</v>
      </c>
      <c r="AH55" s="8">
        <v>431642714</v>
      </c>
      <c r="AI55" s="8">
        <v>432121461</v>
      </c>
    </row>
    <row r="56" spans="1:35" x14ac:dyDescent="0.2">
      <c r="A56" s="6">
        <v>54</v>
      </c>
      <c r="B56" s="7" t="s">
        <v>1650</v>
      </c>
      <c r="C56" s="7" t="s">
        <v>1651</v>
      </c>
      <c r="D56" s="9" t="s">
        <v>233</v>
      </c>
      <c r="E56" s="9" t="s">
        <v>106</v>
      </c>
      <c r="F56" s="9" t="s">
        <v>22</v>
      </c>
      <c r="G56" s="9" t="str">
        <f t="shared" si="0"/>
        <v>松山市立　内宮　中学校</v>
      </c>
      <c r="H56" s="9" t="s">
        <v>106</v>
      </c>
      <c r="I56" s="7"/>
      <c r="J56" s="7" t="s">
        <v>532</v>
      </c>
      <c r="K56" s="9" t="s">
        <v>107</v>
      </c>
      <c r="L56" s="7" t="s">
        <v>716</v>
      </c>
      <c r="M56" s="7" t="s">
        <v>717</v>
      </c>
      <c r="O56" s="8">
        <v>54</v>
      </c>
      <c r="P56" s="8" t="s">
        <v>1147</v>
      </c>
      <c r="Q56" s="8" t="s">
        <v>1112</v>
      </c>
      <c r="R56" s="8" t="s">
        <v>879</v>
      </c>
      <c r="S56" s="8" t="s">
        <v>106</v>
      </c>
      <c r="T56" s="8" t="s">
        <v>22</v>
      </c>
      <c r="U56" s="8" t="s">
        <v>106</v>
      </c>
      <c r="V56" s="8" t="s">
        <v>889</v>
      </c>
      <c r="W56" s="8" t="s">
        <v>1148</v>
      </c>
      <c r="X56" s="8" t="s">
        <v>107</v>
      </c>
      <c r="Z56" s="8" t="s">
        <v>1149</v>
      </c>
      <c r="AA56" s="8" t="s">
        <v>1150</v>
      </c>
      <c r="AC56" s="8" t="s">
        <v>372</v>
      </c>
      <c r="AD56" s="8" t="s">
        <v>893</v>
      </c>
      <c r="AE56" s="8" t="s">
        <v>894</v>
      </c>
      <c r="AF56" s="8" t="s">
        <v>1151</v>
      </c>
      <c r="AH56" s="8">
        <v>431714294</v>
      </c>
      <c r="AI56" s="8">
        <v>432317019</v>
      </c>
    </row>
    <row r="57" spans="1:35" x14ac:dyDescent="0.2">
      <c r="A57" s="6">
        <v>55</v>
      </c>
      <c r="B57" s="7"/>
      <c r="C57" s="7" t="s">
        <v>1652</v>
      </c>
      <c r="D57" s="9" t="s">
        <v>233</v>
      </c>
      <c r="E57" s="9" t="s">
        <v>108</v>
      </c>
      <c r="F57" s="9" t="s">
        <v>22</v>
      </c>
      <c r="G57" s="9" t="str">
        <f t="shared" si="0"/>
        <v>松山市立　三津浜　中学校</v>
      </c>
      <c r="H57" s="9" t="s">
        <v>108</v>
      </c>
      <c r="I57" s="7"/>
      <c r="J57" s="7" t="s">
        <v>533</v>
      </c>
      <c r="K57" s="9" t="s">
        <v>271</v>
      </c>
      <c r="L57" s="7" t="s">
        <v>718</v>
      </c>
      <c r="M57" s="7" t="s">
        <v>719</v>
      </c>
      <c r="O57" s="8">
        <v>55</v>
      </c>
      <c r="P57" s="8" t="s">
        <v>1152</v>
      </c>
      <c r="Q57" s="8" t="s">
        <v>1112</v>
      </c>
      <c r="R57" s="8" t="s">
        <v>879</v>
      </c>
      <c r="S57" s="8" t="s">
        <v>108</v>
      </c>
      <c r="T57" s="8" t="s">
        <v>22</v>
      </c>
      <c r="U57" s="8" t="s">
        <v>108</v>
      </c>
      <c r="V57" s="8" t="s">
        <v>1013</v>
      </c>
      <c r="W57" s="8" t="s">
        <v>1153</v>
      </c>
      <c r="X57" s="8" t="s">
        <v>1154</v>
      </c>
      <c r="Z57" s="8" t="s">
        <v>1155</v>
      </c>
      <c r="AA57" s="8" t="s">
        <v>1156</v>
      </c>
      <c r="AC57" s="8" t="s">
        <v>373</v>
      </c>
      <c r="AD57" s="8" t="s">
        <v>1017</v>
      </c>
      <c r="AE57" s="8" t="s">
        <v>894</v>
      </c>
      <c r="AF57" s="8" t="s">
        <v>1157</v>
      </c>
      <c r="AH57" s="8" t="s">
        <v>234</v>
      </c>
      <c r="AI57" s="8">
        <v>431233449</v>
      </c>
    </row>
    <row r="58" spans="1:35" x14ac:dyDescent="0.2">
      <c r="A58" s="6">
        <v>56</v>
      </c>
      <c r="B58" s="7"/>
      <c r="C58" s="7"/>
      <c r="D58" s="9" t="s">
        <v>233</v>
      </c>
      <c r="E58" s="9" t="s">
        <v>109</v>
      </c>
      <c r="F58" s="9" t="s">
        <v>22</v>
      </c>
      <c r="G58" s="9" t="str">
        <f t="shared" si="0"/>
        <v>松山市立　高浜　中学校</v>
      </c>
      <c r="H58" s="9" t="s">
        <v>109</v>
      </c>
      <c r="I58" s="7"/>
      <c r="J58" s="7" t="s">
        <v>534</v>
      </c>
      <c r="K58" s="9" t="s">
        <v>272</v>
      </c>
      <c r="L58" s="7" t="s">
        <v>720</v>
      </c>
      <c r="M58" s="7" t="s">
        <v>721</v>
      </c>
      <c r="O58" s="8">
        <v>56</v>
      </c>
      <c r="P58" s="8" t="s">
        <v>1158</v>
      </c>
      <c r="Q58" s="8" t="s">
        <v>1112</v>
      </c>
      <c r="R58" s="8" t="s">
        <v>879</v>
      </c>
      <c r="S58" s="8" t="s">
        <v>109</v>
      </c>
      <c r="T58" s="8" t="s">
        <v>22</v>
      </c>
      <c r="U58" s="8" t="s">
        <v>109</v>
      </c>
      <c r="V58" s="8" t="s">
        <v>1013</v>
      </c>
      <c r="W58" s="8" t="s">
        <v>1159</v>
      </c>
      <c r="X58" s="8" t="s">
        <v>1160</v>
      </c>
      <c r="Z58" s="8" t="s">
        <v>1161</v>
      </c>
      <c r="AA58" s="8" t="s">
        <v>1162</v>
      </c>
      <c r="AC58" s="8" t="s">
        <v>374</v>
      </c>
      <c r="AD58" s="8" t="s">
        <v>1017</v>
      </c>
      <c r="AE58" s="8" t="s">
        <v>894</v>
      </c>
      <c r="AF58" s="8" t="s">
        <v>1163</v>
      </c>
      <c r="AH58" s="8" t="s">
        <v>234</v>
      </c>
      <c r="AI58" s="8">
        <v>432249801</v>
      </c>
    </row>
    <row r="59" spans="1:35" x14ac:dyDescent="0.2">
      <c r="A59" s="6">
        <v>57</v>
      </c>
      <c r="B59" s="7" t="s">
        <v>1653</v>
      </c>
      <c r="C59" s="7" t="s">
        <v>1654</v>
      </c>
      <c r="D59" s="9" t="s">
        <v>233</v>
      </c>
      <c r="E59" s="9" t="s">
        <v>110</v>
      </c>
      <c r="F59" s="9" t="s">
        <v>22</v>
      </c>
      <c r="G59" s="9" t="str">
        <f t="shared" si="0"/>
        <v>松山市立　津田　中学校</v>
      </c>
      <c r="H59" s="9" t="s">
        <v>110</v>
      </c>
      <c r="I59" s="7"/>
      <c r="J59" s="7" t="s">
        <v>535</v>
      </c>
      <c r="K59" s="9" t="s">
        <v>273</v>
      </c>
      <c r="L59" s="7" t="s">
        <v>722</v>
      </c>
      <c r="M59" s="7" t="s">
        <v>723</v>
      </c>
      <c r="O59" s="8">
        <v>57</v>
      </c>
      <c r="P59" s="8" t="s">
        <v>1164</v>
      </c>
      <c r="Q59" s="8" t="s">
        <v>1112</v>
      </c>
      <c r="R59" s="8" t="s">
        <v>879</v>
      </c>
      <c r="S59" s="8" t="s">
        <v>110</v>
      </c>
      <c r="T59" s="8" t="s">
        <v>22</v>
      </c>
      <c r="U59" s="8" t="s">
        <v>110</v>
      </c>
      <c r="V59" s="8" t="s">
        <v>1013</v>
      </c>
      <c r="W59" s="8" t="s">
        <v>1165</v>
      </c>
      <c r="X59" s="8" t="s">
        <v>1166</v>
      </c>
      <c r="Z59" s="8" t="s">
        <v>1167</v>
      </c>
      <c r="AA59" s="8" t="s">
        <v>1168</v>
      </c>
      <c r="AC59" s="8" t="s">
        <v>375</v>
      </c>
      <c r="AD59" s="8" t="s">
        <v>1017</v>
      </c>
      <c r="AE59" s="8" t="s">
        <v>894</v>
      </c>
      <c r="AF59" s="8" t="s">
        <v>1169</v>
      </c>
      <c r="AH59" s="8">
        <v>432364612</v>
      </c>
      <c r="AI59" s="8">
        <v>432023014</v>
      </c>
    </row>
    <row r="60" spans="1:35" x14ac:dyDescent="0.2">
      <c r="A60" s="6">
        <v>58</v>
      </c>
      <c r="B60" s="7"/>
      <c r="C60" s="7" t="s">
        <v>1655</v>
      </c>
      <c r="D60" s="9" t="s">
        <v>233</v>
      </c>
      <c r="E60" s="9" t="s">
        <v>111</v>
      </c>
      <c r="F60" s="9" t="s">
        <v>22</v>
      </c>
      <c r="G60" s="9" t="str">
        <f t="shared" si="0"/>
        <v>松山市立　垣生　中学校</v>
      </c>
      <c r="H60" s="9" t="s">
        <v>111</v>
      </c>
      <c r="I60" s="7"/>
      <c r="J60" s="7" t="s">
        <v>536</v>
      </c>
      <c r="K60" s="9" t="s">
        <v>112</v>
      </c>
      <c r="L60" s="7" t="s">
        <v>724</v>
      </c>
      <c r="M60" s="7" t="s">
        <v>725</v>
      </c>
      <c r="O60" s="8">
        <v>58</v>
      </c>
      <c r="P60" s="8" t="s">
        <v>1170</v>
      </c>
      <c r="Q60" s="8" t="s">
        <v>1112</v>
      </c>
      <c r="R60" s="8" t="s">
        <v>879</v>
      </c>
      <c r="S60" s="8" t="s">
        <v>111</v>
      </c>
      <c r="T60" s="8" t="s">
        <v>22</v>
      </c>
      <c r="U60" s="8" t="s">
        <v>111</v>
      </c>
      <c r="V60" s="8" t="s">
        <v>1013</v>
      </c>
      <c r="W60" s="8" t="s">
        <v>1171</v>
      </c>
      <c r="X60" s="8" t="s">
        <v>112</v>
      </c>
      <c r="Z60" s="8" t="s">
        <v>1172</v>
      </c>
      <c r="AA60" s="8" t="s">
        <v>1173</v>
      </c>
      <c r="AC60" s="8" t="s">
        <v>376</v>
      </c>
      <c r="AD60" s="8" t="s">
        <v>1017</v>
      </c>
      <c r="AE60" s="8" t="s">
        <v>894</v>
      </c>
      <c r="AF60" s="8" t="s">
        <v>1174</v>
      </c>
      <c r="AH60" s="8" t="s">
        <v>234</v>
      </c>
      <c r="AI60" s="8">
        <v>431144558</v>
      </c>
    </row>
    <row r="61" spans="1:35" x14ac:dyDescent="0.2">
      <c r="A61" s="6">
        <v>59</v>
      </c>
      <c r="B61" s="7"/>
      <c r="C61" s="7"/>
      <c r="D61" s="9" t="s">
        <v>233</v>
      </c>
      <c r="E61" s="9" t="s">
        <v>113</v>
      </c>
      <c r="F61" s="9" t="s">
        <v>22</v>
      </c>
      <c r="G61" s="9" t="str">
        <f t="shared" si="0"/>
        <v>松山市立　興居島　中学校</v>
      </c>
      <c r="H61" s="9" t="s">
        <v>113</v>
      </c>
      <c r="I61" s="7"/>
      <c r="J61" s="7" t="s">
        <v>537</v>
      </c>
      <c r="K61" s="9" t="s">
        <v>114</v>
      </c>
      <c r="L61" s="7" t="s">
        <v>726</v>
      </c>
      <c r="M61" s="7" t="s">
        <v>727</v>
      </c>
      <c r="O61" s="8">
        <v>59</v>
      </c>
      <c r="P61" s="8" t="s">
        <v>1175</v>
      </c>
      <c r="Q61" s="8" t="s">
        <v>1112</v>
      </c>
      <c r="R61" s="8" t="s">
        <v>879</v>
      </c>
      <c r="S61" s="8" t="s">
        <v>113</v>
      </c>
      <c r="T61" s="8" t="s">
        <v>22</v>
      </c>
      <c r="U61" s="8" t="s">
        <v>113</v>
      </c>
      <c r="V61" s="8" t="s">
        <v>1013</v>
      </c>
      <c r="W61" s="8" t="s">
        <v>1176</v>
      </c>
      <c r="X61" s="8" t="s">
        <v>114</v>
      </c>
      <c r="Z61" s="8" t="s">
        <v>1177</v>
      </c>
      <c r="AA61" s="8" t="s">
        <v>1178</v>
      </c>
      <c r="AC61" s="8" t="s">
        <v>377</v>
      </c>
      <c r="AD61" s="8" t="s">
        <v>1017</v>
      </c>
      <c r="AE61" s="8" t="s">
        <v>894</v>
      </c>
      <c r="AF61" s="8" t="s">
        <v>1179</v>
      </c>
      <c r="AH61" s="8" t="s">
        <v>234</v>
      </c>
      <c r="AI61" s="8" t="s">
        <v>234</v>
      </c>
    </row>
    <row r="62" spans="1:35" x14ac:dyDescent="0.2">
      <c r="A62" s="6">
        <v>60</v>
      </c>
      <c r="B62" s="7"/>
      <c r="C62" s="7" t="s">
        <v>1656</v>
      </c>
      <c r="D62" s="9" t="s">
        <v>233</v>
      </c>
      <c r="E62" s="9" t="s">
        <v>115</v>
      </c>
      <c r="F62" s="9" t="s">
        <v>22</v>
      </c>
      <c r="G62" s="9" t="str">
        <f t="shared" si="0"/>
        <v>松山市立　余土　中学校</v>
      </c>
      <c r="H62" s="9" t="s">
        <v>115</v>
      </c>
      <c r="I62" s="7"/>
      <c r="J62" s="7" t="s">
        <v>1531</v>
      </c>
      <c r="K62" s="9" t="s">
        <v>1182</v>
      </c>
      <c r="L62" s="7" t="s">
        <v>728</v>
      </c>
      <c r="M62" s="7" t="s">
        <v>729</v>
      </c>
      <c r="O62" s="8">
        <v>60</v>
      </c>
      <c r="P62" s="8" t="s">
        <v>1180</v>
      </c>
      <c r="Q62" s="8" t="s">
        <v>1112</v>
      </c>
      <c r="R62" s="8" t="s">
        <v>879</v>
      </c>
      <c r="S62" s="8" t="s">
        <v>115</v>
      </c>
      <c r="T62" s="8" t="s">
        <v>22</v>
      </c>
      <c r="U62" s="8" t="s">
        <v>115</v>
      </c>
      <c r="V62" s="8" t="s">
        <v>1113</v>
      </c>
      <c r="W62" s="8" t="s">
        <v>1181</v>
      </c>
      <c r="X62" s="8" t="s">
        <v>1182</v>
      </c>
      <c r="Z62" s="8" t="s">
        <v>1183</v>
      </c>
      <c r="AA62" s="8" t="s">
        <v>1184</v>
      </c>
      <c r="AC62" s="8" t="s">
        <v>378</v>
      </c>
      <c r="AD62" s="8" t="s">
        <v>1118</v>
      </c>
      <c r="AE62" s="8" t="s">
        <v>894</v>
      </c>
      <c r="AF62" s="8" t="s">
        <v>1185</v>
      </c>
      <c r="AH62" s="8">
        <v>431442091</v>
      </c>
      <c r="AI62" s="8">
        <v>432374284</v>
      </c>
    </row>
    <row r="63" spans="1:35" x14ac:dyDescent="0.2">
      <c r="A63" s="6">
        <v>61</v>
      </c>
      <c r="B63" s="7" t="s">
        <v>1657</v>
      </c>
      <c r="C63" s="7" t="s">
        <v>1658</v>
      </c>
      <c r="D63" s="9" t="s">
        <v>233</v>
      </c>
      <c r="E63" s="9" t="s">
        <v>116</v>
      </c>
      <c r="F63" s="9" t="s">
        <v>22</v>
      </c>
      <c r="G63" s="9" t="str">
        <f t="shared" si="0"/>
        <v>松山市立　湯山　中学校</v>
      </c>
      <c r="H63" s="9" t="s">
        <v>116</v>
      </c>
      <c r="I63" s="7"/>
      <c r="J63" s="7" t="s">
        <v>538</v>
      </c>
      <c r="K63" s="9" t="s">
        <v>117</v>
      </c>
      <c r="L63" s="7" t="s">
        <v>730</v>
      </c>
      <c r="M63" s="7" t="s">
        <v>731</v>
      </c>
      <c r="O63" s="8">
        <v>61</v>
      </c>
      <c r="P63" s="8" t="s">
        <v>1186</v>
      </c>
      <c r="Q63" s="8" t="s">
        <v>1112</v>
      </c>
      <c r="R63" s="8" t="s">
        <v>879</v>
      </c>
      <c r="S63" s="8" t="s">
        <v>116</v>
      </c>
      <c r="T63" s="8" t="s">
        <v>22</v>
      </c>
      <c r="U63" s="8" t="s">
        <v>116</v>
      </c>
      <c r="V63" s="8" t="s">
        <v>1013</v>
      </c>
      <c r="W63" s="8" t="s">
        <v>890</v>
      </c>
      <c r="X63" s="8" t="s">
        <v>117</v>
      </c>
      <c r="Z63" s="8" t="s">
        <v>1187</v>
      </c>
      <c r="AA63" s="8" t="s">
        <v>1188</v>
      </c>
      <c r="AC63" s="8" t="s">
        <v>379</v>
      </c>
      <c r="AD63" s="8" t="s">
        <v>1017</v>
      </c>
      <c r="AE63" s="8" t="s">
        <v>894</v>
      </c>
      <c r="AF63" s="8" t="s">
        <v>895</v>
      </c>
      <c r="AH63" s="8">
        <v>432242507</v>
      </c>
      <c r="AI63" s="8">
        <v>432242224</v>
      </c>
    </row>
    <row r="64" spans="1:35" x14ac:dyDescent="0.2">
      <c r="A64" s="6">
        <v>62</v>
      </c>
      <c r="B64" s="7"/>
      <c r="C64" s="7"/>
      <c r="D64" s="9" t="s">
        <v>233</v>
      </c>
      <c r="E64" s="9" t="s">
        <v>118</v>
      </c>
      <c r="F64" s="9" t="s">
        <v>22</v>
      </c>
      <c r="G64" s="9" t="str">
        <f t="shared" si="0"/>
        <v>松山市立　日浦　中学校</v>
      </c>
      <c r="H64" s="9" t="s">
        <v>118</v>
      </c>
      <c r="I64" s="7"/>
      <c r="J64" s="7" t="s">
        <v>539</v>
      </c>
      <c r="K64" s="9" t="s">
        <v>119</v>
      </c>
      <c r="L64" s="7" t="s">
        <v>732</v>
      </c>
      <c r="M64" s="7" t="s">
        <v>733</v>
      </c>
      <c r="O64" s="8">
        <v>62</v>
      </c>
      <c r="P64" s="8" t="s">
        <v>1189</v>
      </c>
      <c r="Q64" s="8" t="s">
        <v>1112</v>
      </c>
      <c r="R64" s="8" t="s">
        <v>879</v>
      </c>
      <c r="S64" s="8" t="s">
        <v>118</v>
      </c>
      <c r="T64" s="8" t="s">
        <v>22</v>
      </c>
      <c r="U64" s="8" t="s">
        <v>118</v>
      </c>
      <c r="V64" s="8" t="s">
        <v>1013</v>
      </c>
      <c r="W64" s="8" t="s">
        <v>1190</v>
      </c>
      <c r="X64" s="8" t="s">
        <v>119</v>
      </c>
      <c r="Z64" s="8" t="s">
        <v>1191</v>
      </c>
      <c r="AA64" s="8" t="s">
        <v>1192</v>
      </c>
      <c r="AC64" s="8" t="s">
        <v>380</v>
      </c>
      <c r="AD64" s="8" t="s">
        <v>1017</v>
      </c>
      <c r="AE64" s="8" t="s">
        <v>894</v>
      </c>
      <c r="AF64" s="8" t="s">
        <v>1193</v>
      </c>
      <c r="AH64" s="8" t="s">
        <v>234</v>
      </c>
      <c r="AI64" s="8" t="s">
        <v>234</v>
      </c>
    </row>
    <row r="65" spans="1:35" x14ac:dyDescent="0.2">
      <c r="A65" s="6">
        <v>63</v>
      </c>
      <c r="B65" s="7"/>
      <c r="C65" s="7"/>
      <c r="D65" s="9" t="s">
        <v>233</v>
      </c>
      <c r="E65" s="9" t="s">
        <v>120</v>
      </c>
      <c r="F65" s="9" t="s">
        <v>22</v>
      </c>
      <c r="G65" s="9" t="str">
        <f t="shared" si="0"/>
        <v>松山市立　旭　中学校</v>
      </c>
      <c r="H65" s="9" t="s">
        <v>120</v>
      </c>
      <c r="I65" s="7"/>
      <c r="J65" s="7" t="s">
        <v>540</v>
      </c>
      <c r="K65" s="9" t="s">
        <v>274</v>
      </c>
      <c r="L65" s="7" t="s">
        <v>734</v>
      </c>
      <c r="M65" s="7" t="s">
        <v>735</v>
      </c>
      <c r="O65" s="8">
        <v>63</v>
      </c>
      <c r="P65" s="8" t="s">
        <v>1194</v>
      </c>
      <c r="Q65" s="8" t="s">
        <v>1112</v>
      </c>
      <c r="R65" s="8" t="s">
        <v>879</v>
      </c>
      <c r="S65" s="8" t="s">
        <v>120</v>
      </c>
      <c r="T65" s="8" t="s">
        <v>22</v>
      </c>
      <c r="U65" s="8" t="s">
        <v>120</v>
      </c>
      <c r="V65" s="8" t="s">
        <v>1013</v>
      </c>
      <c r="W65" s="8" t="s">
        <v>1195</v>
      </c>
      <c r="X65" s="8" t="s">
        <v>1196</v>
      </c>
      <c r="Z65" s="8" t="s">
        <v>1197</v>
      </c>
      <c r="AA65" s="8" t="s">
        <v>1198</v>
      </c>
      <c r="AC65" s="8" t="s">
        <v>381</v>
      </c>
      <c r="AD65" s="8" t="s">
        <v>1017</v>
      </c>
      <c r="AE65" s="8" t="s">
        <v>894</v>
      </c>
      <c r="AF65" s="8" t="s">
        <v>1199</v>
      </c>
      <c r="AH65" s="8" t="s">
        <v>234</v>
      </c>
      <c r="AI65" s="8" t="s">
        <v>234</v>
      </c>
    </row>
    <row r="66" spans="1:35" x14ac:dyDescent="0.2">
      <c r="A66" s="6">
        <v>64</v>
      </c>
      <c r="B66" s="7" t="s">
        <v>1659</v>
      </c>
      <c r="C66" s="7" t="s">
        <v>1660</v>
      </c>
      <c r="D66" s="9" t="s">
        <v>233</v>
      </c>
      <c r="E66" s="9" t="s">
        <v>121</v>
      </c>
      <c r="F66" s="9" t="s">
        <v>22</v>
      </c>
      <c r="G66" s="9" t="str">
        <f t="shared" si="0"/>
        <v>松山市立　久米　中学校</v>
      </c>
      <c r="H66" s="9" t="s">
        <v>121</v>
      </c>
      <c r="I66" s="7"/>
      <c r="J66" s="7" t="s">
        <v>541</v>
      </c>
      <c r="K66" s="9" t="s">
        <v>122</v>
      </c>
      <c r="L66" s="7" t="s">
        <v>736</v>
      </c>
      <c r="M66" s="7" t="s">
        <v>737</v>
      </c>
      <c r="O66" s="8">
        <v>64</v>
      </c>
      <c r="P66" s="8" t="s">
        <v>1200</v>
      </c>
      <c r="Q66" s="8" t="s">
        <v>1112</v>
      </c>
      <c r="R66" s="8" t="s">
        <v>879</v>
      </c>
      <c r="S66" s="8" t="s">
        <v>121</v>
      </c>
      <c r="T66" s="8" t="s">
        <v>22</v>
      </c>
      <c r="U66" s="8" t="s">
        <v>121</v>
      </c>
      <c r="V66" s="8" t="s">
        <v>1013</v>
      </c>
      <c r="W66" s="8" t="s">
        <v>996</v>
      </c>
      <c r="X66" s="8" t="s">
        <v>122</v>
      </c>
      <c r="Z66" s="8" t="s">
        <v>1201</v>
      </c>
      <c r="AA66" s="8" t="s">
        <v>1202</v>
      </c>
      <c r="AC66" s="8" t="s">
        <v>382</v>
      </c>
      <c r="AD66" s="8" t="s">
        <v>1017</v>
      </c>
      <c r="AE66" s="8" t="s">
        <v>894</v>
      </c>
      <c r="AF66" s="8" t="s">
        <v>999</v>
      </c>
      <c r="AH66" s="8">
        <v>432355546</v>
      </c>
      <c r="AI66" s="8">
        <v>432352118</v>
      </c>
    </row>
    <row r="67" spans="1:35" x14ac:dyDescent="0.2">
      <c r="A67" s="6">
        <v>65</v>
      </c>
      <c r="B67" s="66" t="s">
        <v>1766</v>
      </c>
      <c r="C67" s="7" t="s">
        <v>1661</v>
      </c>
      <c r="D67" s="9" t="s">
        <v>233</v>
      </c>
      <c r="E67" s="9" t="s">
        <v>123</v>
      </c>
      <c r="F67" s="9" t="s">
        <v>22</v>
      </c>
      <c r="G67" s="9" t="str">
        <f t="shared" si="0"/>
        <v>松山市立　小野　中学校</v>
      </c>
      <c r="H67" s="9" t="s">
        <v>123</v>
      </c>
      <c r="I67" s="7"/>
      <c r="J67" s="7" t="s">
        <v>542</v>
      </c>
      <c r="K67" s="9" t="s">
        <v>275</v>
      </c>
      <c r="L67" s="7" t="s">
        <v>738</v>
      </c>
      <c r="M67" s="7" t="s">
        <v>739</v>
      </c>
      <c r="O67" s="8">
        <v>65</v>
      </c>
      <c r="P67" s="8" t="s">
        <v>1203</v>
      </c>
      <c r="Q67" s="8" t="s">
        <v>1112</v>
      </c>
      <c r="R67" s="8" t="s">
        <v>879</v>
      </c>
      <c r="S67" s="8" t="s">
        <v>123</v>
      </c>
      <c r="T67" s="8" t="s">
        <v>22</v>
      </c>
      <c r="U67" s="8" t="s">
        <v>123</v>
      </c>
      <c r="V67" s="8" t="s">
        <v>1013</v>
      </c>
      <c r="W67" s="8" t="s">
        <v>1204</v>
      </c>
      <c r="X67" s="8" t="s">
        <v>1205</v>
      </c>
      <c r="Z67" s="8" t="s">
        <v>1206</v>
      </c>
      <c r="AA67" s="8" t="s">
        <v>1207</v>
      </c>
      <c r="AC67" s="8" t="s">
        <v>383</v>
      </c>
      <c r="AD67" s="8" t="s">
        <v>1017</v>
      </c>
      <c r="AE67" s="8" t="s">
        <v>894</v>
      </c>
      <c r="AF67" s="8" t="s">
        <v>1208</v>
      </c>
      <c r="AH67" s="8">
        <v>430018611</v>
      </c>
      <c r="AI67" s="8">
        <v>431933554</v>
      </c>
    </row>
    <row r="68" spans="1:35" x14ac:dyDescent="0.2">
      <c r="A68" s="6">
        <v>66</v>
      </c>
      <c r="B68" s="7"/>
      <c r="C68" s="7" t="s">
        <v>1662</v>
      </c>
      <c r="D68" s="9" t="s">
        <v>233</v>
      </c>
      <c r="E68" s="9" t="s">
        <v>124</v>
      </c>
      <c r="F68" s="9" t="s">
        <v>22</v>
      </c>
      <c r="G68" s="9" t="str">
        <f t="shared" ref="G68:G131" si="1">D68&amp;"　"&amp;E68&amp;"　"&amp;F68</f>
        <v>松山市立　久谷　中学校</v>
      </c>
      <c r="H68" s="9" t="s">
        <v>124</v>
      </c>
      <c r="I68" s="7"/>
      <c r="J68" s="7" t="s">
        <v>543</v>
      </c>
      <c r="K68" s="9" t="s">
        <v>125</v>
      </c>
      <c r="L68" s="7" t="s">
        <v>740</v>
      </c>
      <c r="M68" s="7" t="s">
        <v>741</v>
      </c>
      <c r="O68" s="8">
        <v>66</v>
      </c>
      <c r="P68" s="8" t="s">
        <v>1209</v>
      </c>
      <c r="Q68" s="8" t="s">
        <v>1112</v>
      </c>
      <c r="R68" s="8" t="s">
        <v>879</v>
      </c>
      <c r="S68" s="8" t="s">
        <v>124</v>
      </c>
      <c r="T68" s="8" t="s">
        <v>22</v>
      </c>
      <c r="U68" s="8" t="s">
        <v>124</v>
      </c>
      <c r="V68" s="8" t="s">
        <v>1013</v>
      </c>
      <c r="W68" s="8" t="s">
        <v>1210</v>
      </c>
      <c r="X68" s="8" t="s">
        <v>125</v>
      </c>
      <c r="Z68" s="8" t="s">
        <v>1211</v>
      </c>
      <c r="AA68" s="8" t="s">
        <v>1212</v>
      </c>
      <c r="AC68" s="8" t="s">
        <v>384</v>
      </c>
      <c r="AD68" s="8" t="s">
        <v>1017</v>
      </c>
      <c r="AE68" s="8" t="s">
        <v>894</v>
      </c>
      <c r="AF68" s="8" t="s">
        <v>1213</v>
      </c>
      <c r="AH68" s="8" t="s">
        <v>234</v>
      </c>
      <c r="AI68" s="8">
        <v>431008481</v>
      </c>
    </row>
    <row r="69" spans="1:35" x14ac:dyDescent="0.2">
      <c r="A69" s="6">
        <v>67</v>
      </c>
      <c r="B69" s="7"/>
      <c r="C69" s="7" t="s">
        <v>1663</v>
      </c>
      <c r="D69" s="9" t="s">
        <v>233</v>
      </c>
      <c r="E69" s="9" t="s">
        <v>39</v>
      </c>
      <c r="F69" s="9" t="s">
        <v>22</v>
      </c>
      <c r="G69" s="9" t="str">
        <f t="shared" si="1"/>
        <v>松山市立　南　中学校</v>
      </c>
      <c r="H69" s="9" t="s">
        <v>385</v>
      </c>
      <c r="I69" s="7"/>
      <c r="J69" s="7" t="s">
        <v>544</v>
      </c>
      <c r="K69" s="9" t="s">
        <v>126</v>
      </c>
      <c r="L69" s="7" t="s">
        <v>742</v>
      </c>
      <c r="M69" s="7" t="s">
        <v>743</v>
      </c>
      <c r="O69" s="8">
        <v>67</v>
      </c>
      <c r="P69" s="8" t="s">
        <v>1214</v>
      </c>
      <c r="Q69" s="8" t="s">
        <v>1112</v>
      </c>
      <c r="R69" s="8" t="s">
        <v>879</v>
      </c>
      <c r="S69" s="8" t="s">
        <v>39</v>
      </c>
      <c r="T69" s="8" t="s">
        <v>22</v>
      </c>
      <c r="U69" s="8" t="s">
        <v>385</v>
      </c>
      <c r="V69" s="8" t="s">
        <v>1113</v>
      </c>
      <c r="W69" s="8" t="s">
        <v>1215</v>
      </c>
      <c r="X69" s="8" t="s">
        <v>126</v>
      </c>
      <c r="Z69" s="8" t="s">
        <v>1216</v>
      </c>
      <c r="AA69" s="8" t="s">
        <v>1217</v>
      </c>
      <c r="AC69" s="8" t="s">
        <v>386</v>
      </c>
      <c r="AD69" s="8" t="s">
        <v>1118</v>
      </c>
      <c r="AE69" s="8" t="s">
        <v>894</v>
      </c>
      <c r="AF69" s="8" t="s">
        <v>1218</v>
      </c>
      <c r="AH69" s="8" t="s">
        <v>234</v>
      </c>
      <c r="AI69" s="8">
        <v>432216279</v>
      </c>
    </row>
    <row r="70" spans="1:35" x14ac:dyDescent="0.2">
      <c r="A70" s="6">
        <v>68</v>
      </c>
      <c r="B70" s="7" t="s">
        <v>1664</v>
      </c>
      <c r="C70" s="7" t="s">
        <v>1665</v>
      </c>
      <c r="D70" s="9" t="s">
        <v>233</v>
      </c>
      <c r="E70" s="9" t="s">
        <v>38</v>
      </c>
      <c r="F70" s="9" t="s">
        <v>22</v>
      </c>
      <c r="G70" s="9" t="str">
        <f t="shared" si="1"/>
        <v>松山市立　西　中学校</v>
      </c>
      <c r="H70" s="9" t="s">
        <v>387</v>
      </c>
      <c r="I70" s="7"/>
      <c r="J70" s="7" t="s">
        <v>545</v>
      </c>
      <c r="K70" s="9" t="s">
        <v>127</v>
      </c>
      <c r="L70" s="7" t="s">
        <v>744</v>
      </c>
      <c r="M70" s="7" t="s">
        <v>745</v>
      </c>
      <c r="O70" s="8">
        <v>68</v>
      </c>
      <c r="P70" s="8" t="s">
        <v>1219</v>
      </c>
      <c r="Q70" s="8" t="s">
        <v>1112</v>
      </c>
      <c r="R70" s="8" t="s">
        <v>879</v>
      </c>
      <c r="S70" s="8" t="s">
        <v>38</v>
      </c>
      <c r="T70" s="8" t="s">
        <v>22</v>
      </c>
      <c r="U70" s="8" t="s">
        <v>387</v>
      </c>
      <c r="V70" s="8" t="s">
        <v>1013</v>
      </c>
      <c r="W70" s="8" t="s">
        <v>1220</v>
      </c>
      <c r="X70" s="8" t="s">
        <v>127</v>
      </c>
      <c r="Z70" s="8" t="s">
        <v>1221</v>
      </c>
      <c r="AA70" s="8" t="s">
        <v>1222</v>
      </c>
      <c r="AC70" s="8" t="s">
        <v>388</v>
      </c>
      <c r="AD70" s="8" t="s">
        <v>1017</v>
      </c>
      <c r="AE70" s="8" t="s">
        <v>894</v>
      </c>
      <c r="AF70" s="8" t="s">
        <v>1223</v>
      </c>
      <c r="AH70" s="8">
        <v>432226548</v>
      </c>
      <c r="AI70" s="8">
        <v>431911300</v>
      </c>
    </row>
    <row r="71" spans="1:35" x14ac:dyDescent="0.2">
      <c r="A71" s="6">
        <v>69</v>
      </c>
      <c r="B71" s="7"/>
      <c r="C71" s="7" t="s">
        <v>1666</v>
      </c>
      <c r="D71" s="9" t="s">
        <v>233</v>
      </c>
      <c r="E71" s="9" t="s">
        <v>128</v>
      </c>
      <c r="F71" s="9" t="s">
        <v>22</v>
      </c>
      <c r="G71" s="9" t="str">
        <f t="shared" si="1"/>
        <v>松山市立　南第二　中学校</v>
      </c>
      <c r="H71" s="9" t="s">
        <v>128</v>
      </c>
      <c r="I71" s="7"/>
      <c r="J71" s="7" t="s">
        <v>546</v>
      </c>
      <c r="K71" s="9" t="s">
        <v>129</v>
      </c>
      <c r="L71" s="7" t="s">
        <v>746</v>
      </c>
      <c r="M71" s="7" t="s">
        <v>747</v>
      </c>
      <c r="O71" s="8">
        <v>69</v>
      </c>
      <c r="P71" s="8" t="s">
        <v>1224</v>
      </c>
      <c r="Q71" s="8" t="s">
        <v>1112</v>
      </c>
      <c r="R71" s="8" t="s">
        <v>879</v>
      </c>
      <c r="S71" s="8" t="s">
        <v>128</v>
      </c>
      <c r="T71" s="8" t="s">
        <v>22</v>
      </c>
      <c r="U71" s="8" t="s">
        <v>128</v>
      </c>
      <c r="V71" s="8" t="s">
        <v>1013</v>
      </c>
      <c r="W71" s="8" t="s">
        <v>1225</v>
      </c>
      <c r="X71" s="8" t="s">
        <v>129</v>
      </c>
      <c r="Z71" s="8" t="s">
        <v>1226</v>
      </c>
      <c r="AA71" s="8" t="s">
        <v>1227</v>
      </c>
      <c r="AC71" s="8" t="s">
        <v>389</v>
      </c>
      <c r="AD71" s="8" t="s">
        <v>1017</v>
      </c>
      <c r="AE71" s="8" t="s">
        <v>894</v>
      </c>
      <c r="AF71" s="8" t="s">
        <v>1228</v>
      </c>
      <c r="AH71" s="8" t="s">
        <v>234</v>
      </c>
      <c r="AI71" s="8">
        <v>431894119</v>
      </c>
    </row>
    <row r="72" spans="1:35" x14ac:dyDescent="0.2">
      <c r="A72" s="6">
        <v>70</v>
      </c>
      <c r="B72" s="7"/>
      <c r="C72" s="7" t="s">
        <v>1667</v>
      </c>
      <c r="D72" s="9" t="s">
        <v>233</v>
      </c>
      <c r="E72" s="9" t="s">
        <v>130</v>
      </c>
      <c r="F72" s="9" t="s">
        <v>22</v>
      </c>
      <c r="G72" s="9" t="str">
        <f t="shared" si="1"/>
        <v>松山市立　桑原　中学校</v>
      </c>
      <c r="H72" s="9" t="s">
        <v>130</v>
      </c>
      <c r="I72" s="7"/>
      <c r="J72" s="7" t="s">
        <v>547</v>
      </c>
      <c r="K72" s="9" t="s">
        <v>276</v>
      </c>
      <c r="L72" s="7" t="s">
        <v>748</v>
      </c>
      <c r="M72" s="7" t="s">
        <v>749</v>
      </c>
      <c r="O72" s="8">
        <v>70</v>
      </c>
      <c r="P72" s="8" t="s">
        <v>1229</v>
      </c>
      <c r="Q72" s="8" t="s">
        <v>1112</v>
      </c>
      <c r="R72" s="8" t="s">
        <v>879</v>
      </c>
      <c r="S72" s="8" t="s">
        <v>130</v>
      </c>
      <c r="T72" s="8" t="s">
        <v>22</v>
      </c>
      <c r="U72" s="8" t="s">
        <v>130</v>
      </c>
      <c r="V72" s="8" t="s">
        <v>1113</v>
      </c>
      <c r="W72" s="8" t="s">
        <v>1230</v>
      </c>
      <c r="X72" s="8" t="s">
        <v>1231</v>
      </c>
      <c r="Z72" s="8" t="s">
        <v>1232</v>
      </c>
      <c r="AA72" s="8" t="s">
        <v>1233</v>
      </c>
      <c r="AC72" s="8" t="s">
        <v>390</v>
      </c>
      <c r="AD72" s="8" t="s">
        <v>1118</v>
      </c>
      <c r="AE72" s="8" t="s">
        <v>894</v>
      </c>
      <c r="AF72" s="8" t="s">
        <v>1234</v>
      </c>
      <c r="AH72" s="8" t="s">
        <v>234</v>
      </c>
      <c r="AI72" s="8">
        <v>432154285</v>
      </c>
    </row>
    <row r="73" spans="1:35" x14ac:dyDescent="0.2">
      <c r="A73" s="6">
        <v>71</v>
      </c>
      <c r="B73" s="7"/>
      <c r="C73" s="7" t="s">
        <v>1668</v>
      </c>
      <c r="D73" s="9" t="s">
        <v>233</v>
      </c>
      <c r="E73" s="9" t="s">
        <v>131</v>
      </c>
      <c r="F73" s="9" t="s">
        <v>22</v>
      </c>
      <c r="G73" s="9" t="str">
        <f t="shared" si="1"/>
        <v>松山市立　椿　中学校</v>
      </c>
      <c r="H73" s="9" t="s">
        <v>131</v>
      </c>
      <c r="I73" s="7"/>
      <c r="J73" s="7" t="s">
        <v>548</v>
      </c>
      <c r="K73" s="9" t="s">
        <v>277</v>
      </c>
      <c r="L73" s="7" t="s">
        <v>750</v>
      </c>
      <c r="M73" s="7" t="s">
        <v>751</v>
      </c>
      <c r="O73" s="8">
        <v>71</v>
      </c>
      <c r="P73" s="8" t="s">
        <v>1235</v>
      </c>
      <c r="Q73" s="8" t="s">
        <v>1112</v>
      </c>
      <c r="R73" s="8" t="s">
        <v>879</v>
      </c>
      <c r="S73" s="8" t="s">
        <v>131</v>
      </c>
      <c r="T73" s="8" t="s">
        <v>22</v>
      </c>
      <c r="U73" s="8" t="s">
        <v>131</v>
      </c>
      <c r="V73" s="8" t="s">
        <v>1113</v>
      </c>
      <c r="W73" s="8" t="s">
        <v>1236</v>
      </c>
      <c r="X73" s="8" t="s">
        <v>1237</v>
      </c>
      <c r="Z73" s="8" t="s">
        <v>1238</v>
      </c>
      <c r="AA73" s="8" t="s">
        <v>1239</v>
      </c>
      <c r="AC73" s="8" t="s">
        <v>391</v>
      </c>
      <c r="AD73" s="8" t="s">
        <v>1118</v>
      </c>
      <c r="AE73" s="8" t="s">
        <v>894</v>
      </c>
      <c r="AF73" s="8" t="s">
        <v>1240</v>
      </c>
      <c r="AH73" s="8" t="s">
        <v>234</v>
      </c>
      <c r="AI73" s="8">
        <v>431891896</v>
      </c>
    </row>
    <row r="74" spans="1:35" x14ac:dyDescent="0.2">
      <c r="A74" s="6">
        <v>72</v>
      </c>
      <c r="B74" s="7" t="s">
        <v>1669</v>
      </c>
      <c r="C74" s="7" t="s">
        <v>1670</v>
      </c>
      <c r="D74" s="9" t="s">
        <v>233</v>
      </c>
      <c r="E74" s="9" t="s">
        <v>132</v>
      </c>
      <c r="F74" s="9" t="s">
        <v>22</v>
      </c>
      <c r="G74" s="9" t="str">
        <f t="shared" si="1"/>
        <v>松山市立　城西　中学校</v>
      </c>
      <c r="H74" s="9" t="s">
        <v>132</v>
      </c>
      <c r="I74" s="7"/>
      <c r="J74" s="7" t="s">
        <v>549</v>
      </c>
      <c r="K74" s="9" t="s">
        <v>278</v>
      </c>
      <c r="L74" s="7" t="s">
        <v>752</v>
      </c>
      <c r="M74" s="7" t="s">
        <v>753</v>
      </c>
      <c r="O74" s="8">
        <v>72</v>
      </c>
      <c r="P74" s="8" t="s">
        <v>1241</v>
      </c>
      <c r="Q74" s="8" t="s">
        <v>1112</v>
      </c>
      <c r="R74" s="8" t="s">
        <v>879</v>
      </c>
      <c r="S74" s="8" t="s">
        <v>132</v>
      </c>
      <c r="T74" s="8" t="s">
        <v>22</v>
      </c>
      <c r="U74" s="8" t="s">
        <v>132</v>
      </c>
      <c r="V74" s="8" t="s">
        <v>1113</v>
      </c>
      <c r="W74" s="8" t="s">
        <v>1242</v>
      </c>
      <c r="X74" s="8" t="s">
        <v>1243</v>
      </c>
      <c r="Z74" s="8" t="s">
        <v>1244</v>
      </c>
      <c r="AA74" s="8" t="s">
        <v>1245</v>
      </c>
      <c r="AC74" s="8" t="s">
        <v>392</v>
      </c>
      <c r="AD74" s="8" t="s">
        <v>1118</v>
      </c>
      <c r="AE74" s="8" t="s">
        <v>894</v>
      </c>
      <c r="AF74" s="8" t="s">
        <v>1246</v>
      </c>
      <c r="AH74" s="8">
        <v>431628115</v>
      </c>
      <c r="AI74" s="8">
        <v>431666592</v>
      </c>
    </row>
    <row r="75" spans="1:35" x14ac:dyDescent="0.2">
      <c r="A75" s="6">
        <v>73</v>
      </c>
      <c r="B75" s="7"/>
      <c r="C75" s="7" t="s">
        <v>1671</v>
      </c>
      <c r="D75" s="9" t="s">
        <v>233</v>
      </c>
      <c r="E75" s="9" t="s">
        <v>40</v>
      </c>
      <c r="F75" s="9" t="s">
        <v>22</v>
      </c>
      <c r="G75" s="9" t="str">
        <f t="shared" si="1"/>
        <v>松山市立　北　中学校</v>
      </c>
      <c r="H75" s="9" t="s">
        <v>1248</v>
      </c>
      <c r="I75" s="7"/>
      <c r="J75" s="7" t="s">
        <v>550</v>
      </c>
      <c r="K75" s="9" t="s">
        <v>133</v>
      </c>
      <c r="L75" s="7" t="s">
        <v>754</v>
      </c>
      <c r="M75" s="7" t="s">
        <v>755</v>
      </c>
      <c r="O75" s="8">
        <v>73</v>
      </c>
      <c r="P75" s="8" t="s">
        <v>1247</v>
      </c>
      <c r="Q75" s="8" t="s">
        <v>1112</v>
      </c>
      <c r="R75" s="8" t="s">
        <v>879</v>
      </c>
      <c r="S75" s="8" t="s">
        <v>40</v>
      </c>
      <c r="T75" s="8" t="s">
        <v>22</v>
      </c>
      <c r="U75" s="8" t="s">
        <v>1248</v>
      </c>
      <c r="V75" s="8" t="s">
        <v>889</v>
      </c>
      <c r="W75" s="8" t="s">
        <v>1249</v>
      </c>
      <c r="X75" s="8" t="s">
        <v>133</v>
      </c>
      <c r="Z75" s="8" t="s">
        <v>1250</v>
      </c>
      <c r="AA75" s="8" t="s">
        <v>1251</v>
      </c>
      <c r="AC75" s="8" t="s">
        <v>393</v>
      </c>
      <c r="AD75" s="8" t="s">
        <v>893</v>
      </c>
      <c r="AE75" s="8" t="s">
        <v>894</v>
      </c>
      <c r="AF75" s="8" t="s">
        <v>1252</v>
      </c>
      <c r="AH75" s="8">
        <v>433180824</v>
      </c>
      <c r="AI75" s="8">
        <v>430662803</v>
      </c>
    </row>
    <row r="76" spans="1:35" x14ac:dyDescent="0.2">
      <c r="A76" s="6">
        <v>74</v>
      </c>
      <c r="B76" s="7"/>
      <c r="C76" s="7" t="s">
        <v>1672</v>
      </c>
      <c r="D76" s="9" t="s">
        <v>233</v>
      </c>
      <c r="E76" s="9" t="s">
        <v>134</v>
      </c>
      <c r="F76" s="9" t="s">
        <v>22</v>
      </c>
      <c r="G76" s="9" t="str">
        <f t="shared" si="1"/>
        <v>松山市立　北条北　中学校</v>
      </c>
      <c r="H76" s="9" t="s">
        <v>134</v>
      </c>
      <c r="I76" s="7"/>
      <c r="J76" s="7" t="s">
        <v>551</v>
      </c>
      <c r="K76" s="9" t="s">
        <v>135</v>
      </c>
      <c r="L76" s="7" t="s">
        <v>756</v>
      </c>
      <c r="M76" s="7" t="s">
        <v>757</v>
      </c>
      <c r="O76" s="8">
        <v>74</v>
      </c>
      <c r="P76" s="8" t="s">
        <v>1253</v>
      </c>
      <c r="Q76" s="8" t="s">
        <v>1112</v>
      </c>
      <c r="R76" s="8" t="s">
        <v>879</v>
      </c>
      <c r="S76" s="8" t="s">
        <v>134</v>
      </c>
      <c r="T76" s="8" t="s">
        <v>22</v>
      </c>
      <c r="U76" s="8" t="s">
        <v>134</v>
      </c>
      <c r="V76" s="8" t="s">
        <v>889</v>
      </c>
      <c r="W76" s="8" t="s">
        <v>1254</v>
      </c>
      <c r="X76" s="8" t="s">
        <v>135</v>
      </c>
      <c r="Z76" s="8" t="s">
        <v>1255</v>
      </c>
      <c r="AA76" s="8" t="s">
        <v>1256</v>
      </c>
      <c r="AC76" s="8" t="s">
        <v>394</v>
      </c>
      <c r="AD76" s="8" t="s">
        <v>893</v>
      </c>
      <c r="AE76" s="8" t="s">
        <v>894</v>
      </c>
      <c r="AF76" s="8" t="s">
        <v>1257</v>
      </c>
      <c r="AH76" s="8">
        <v>432649347</v>
      </c>
      <c r="AI76" s="8">
        <v>432633190</v>
      </c>
    </row>
    <row r="77" spans="1:35" x14ac:dyDescent="0.2">
      <c r="A77" s="6">
        <v>75</v>
      </c>
      <c r="B77" s="7" t="s">
        <v>1673</v>
      </c>
      <c r="C77" s="7" t="s">
        <v>1674</v>
      </c>
      <c r="D77" s="9" t="s">
        <v>233</v>
      </c>
      <c r="E77" s="9" t="s">
        <v>136</v>
      </c>
      <c r="F77" s="9" t="s">
        <v>22</v>
      </c>
      <c r="G77" s="9" t="str">
        <f t="shared" si="1"/>
        <v>松山市立　北条南　中学校</v>
      </c>
      <c r="H77" s="9" t="s">
        <v>136</v>
      </c>
      <c r="I77" s="7"/>
      <c r="J77" s="7" t="s">
        <v>552</v>
      </c>
      <c r="K77" s="9" t="s">
        <v>137</v>
      </c>
      <c r="L77" s="7" t="s">
        <v>758</v>
      </c>
      <c r="M77" s="7" t="s">
        <v>759</v>
      </c>
      <c r="O77" s="8">
        <v>75</v>
      </c>
      <c r="P77" s="8" t="s">
        <v>1258</v>
      </c>
      <c r="Q77" s="8" t="s">
        <v>1112</v>
      </c>
      <c r="R77" s="8" t="s">
        <v>879</v>
      </c>
      <c r="S77" s="8" t="s">
        <v>136</v>
      </c>
      <c r="T77" s="8" t="s">
        <v>22</v>
      </c>
      <c r="U77" s="8" t="s">
        <v>136</v>
      </c>
      <c r="V77" s="8" t="s">
        <v>889</v>
      </c>
      <c r="W77" s="8" t="s">
        <v>1259</v>
      </c>
      <c r="X77" s="8" t="s">
        <v>137</v>
      </c>
      <c r="Z77" s="8" t="s">
        <v>1260</v>
      </c>
      <c r="AA77" s="8" t="s">
        <v>1261</v>
      </c>
      <c r="AC77" s="8" t="s">
        <v>395</v>
      </c>
      <c r="AD77" s="8" t="s">
        <v>893</v>
      </c>
      <c r="AE77" s="8" t="s">
        <v>894</v>
      </c>
      <c r="AF77" s="8" t="s">
        <v>1262</v>
      </c>
      <c r="AH77" s="8">
        <v>431771386</v>
      </c>
      <c r="AI77" s="8">
        <v>432182132</v>
      </c>
    </row>
    <row r="78" spans="1:35" x14ac:dyDescent="0.2">
      <c r="A78" s="6">
        <v>76</v>
      </c>
      <c r="B78" s="7"/>
      <c r="C78" s="7"/>
      <c r="D78" s="9" t="s">
        <v>233</v>
      </c>
      <c r="E78" s="9" t="s">
        <v>138</v>
      </c>
      <c r="F78" s="9" t="s">
        <v>22</v>
      </c>
      <c r="G78" s="9" t="str">
        <f t="shared" si="1"/>
        <v>松山市立　中島　中学校</v>
      </c>
      <c r="H78" s="9" t="s">
        <v>138</v>
      </c>
      <c r="I78" s="7"/>
      <c r="J78" s="7" t="s">
        <v>553</v>
      </c>
      <c r="K78" s="9" t="s">
        <v>279</v>
      </c>
      <c r="L78" s="7" t="s">
        <v>760</v>
      </c>
      <c r="M78" s="7" t="s">
        <v>761</v>
      </c>
      <c r="O78" s="8">
        <v>76</v>
      </c>
      <c r="P78" s="8" t="s">
        <v>1263</v>
      </c>
      <c r="Q78" s="8" t="s">
        <v>1112</v>
      </c>
      <c r="R78" s="8" t="s">
        <v>879</v>
      </c>
      <c r="S78" s="8" t="s">
        <v>138</v>
      </c>
      <c r="T78" s="8" t="s">
        <v>22</v>
      </c>
      <c r="U78" s="8" t="s">
        <v>138</v>
      </c>
      <c r="V78" s="8" t="s">
        <v>1013</v>
      </c>
      <c r="W78" s="8" t="s">
        <v>1264</v>
      </c>
      <c r="X78" s="8" t="s">
        <v>1265</v>
      </c>
      <c r="Z78" s="8" t="s">
        <v>1266</v>
      </c>
      <c r="AA78" s="8" t="s">
        <v>1267</v>
      </c>
      <c r="AC78" s="8" t="s">
        <v>396</v>
      </c>
      <c r="AD78" s="8" t="s">
        <v>1017</v>
      </c>
      <c r="AE78" s="8" t="s">
        <v>894</v>
      </c>
      <c r="AF78" s="8" t="s">
        <v>1268</v>
      </c>
      <c r="AH78" s="8" t="s">
        <v>234</v>
      </c>
      <c r="AI78" s="8" t="s">
        <v>234</v>
      </c>
    </row>
    <row r="79" spans="1:35" x14ac:dyDescent="0.2">
      <c r="A79" s="6">
        <v>77</v>
      </c>
      <c r="B79" s="7" t="s">
        <v>1675</v>
      </c>
      <c r="C79" s="7" t="s">
        <v>1676</v>
      </c>
      <c r="D79" s="9" t="s">
        <v>139</v>
      </c>
      <c r="E79" s="9" t="s">
        <v>140</v>
      </c>
      <c r="F79" s="9" t="s">
        <v>22</v>
      </c>
      <c r="G79" s="9" t="str">
        <f t="shared" si="1"/>
        <v>愛媛大学教育学部　附属　中学校</v>
      </c>
      <c r="H79" s="9" t="s">
        <v>1269</v>
      </c>
      <c r="I79" s="7"/>
      <c r="J79" s="7" t="s">
        <v>554</v>
      </c>
      <c r="K79" s="9" t="s">
        <v>280</v>
      </c>
      <c r="L79" s="7" t="s">
        <v>762</v>
      </c>
      <c r="M79" s="7" t="s">
        <v>763</v>
      </c>
      <c r="O79" s="8">
        <v>77</v>
      </c>
      <c r="Q79" s="8" t="s">
        <v>139</v>
      </c>
      <c r="S79" s="8" t="s">
        <v>140</v>
      </c>
      <c r="T79" s="8" t="s">
        <v>22</v>
      </c>
      <c r="U79" s="8" t="s">
        <v>1269</v>
      </c>
      <c r="V79" s="8" t="s">
        <v>1113</v>
      </c>
      <c r="W79" s="8" t="s">
        <v>1270</v>
      </c>
      <c r="X79" s="8" t="s">
        <v>1271</v>
      </c>
      <c r="Z79" s="8" t="s">
        <v>1272</v>
      </c>
      <c r="AA79" s="8" t="s">
        <v>1273</v>
      </c>
      <c r="AC79" s="8" t="s">
        <v>397</v>
      </c>
      <c r="AD79" s="8" t="s">
        <v>1118</v>
      </c>
      <c r="AE79" s="8" t="s">
        <v>894</v>
      </c>
      <c r="AF79" s="8" t="s">
        <v>1274</v>
      </c>
      <c r="AH79" s="8">
        <v>431114224</v>
      </c>
      <c r="AI79" s="8">
        <v>431438576</v>
      </c>
    </row>
    <row r="80" spans="1:35" x14ac:dyDescent="0.2">
      <c r="A80" s="6">
        <v>78</v>
      </c>
      <c r="B80" s="7"/>
      <c r="C80" s="7" t="s">
        <v>1677</v>
      </c>
      <c r="D80" s="9" t="s">
        <v>232</v>
      </c>
      <c r="E80" s="9" t="s">
        <v>141</v>
      </c>
      <c r="F80" s="9" t="s">
        <v>97</v>
      </c>
      <c r="G80" s="9" t="str">
        <f t="shared" si="1"/>
        <v>愛媛県立　松山西　中等教育学校</v>
      </c>
      <c r="H80" s="9" t="s">
        <v>1275</v>
      </c>
      <c r="I80" s="7"/>
      <c r="J80" s="7" t="s">
        <v>555</v>
      </c>
      <c r="K80" s="9" t="s">
        <v>281</v>
      </c>
      <c r="L80" s="7" t="s">
        <v>764</v>
      </c>
      <c r="M80" s="7" t="s">
        <v>765</v>
      </c>
      <c r="O80" s="8">
        <v>78</v>
      </c>
      <c r="Q80" s="8" t="s">
        <v>1105</v>
      </c>
      <c r="R80" s="8" t="s">
        <v>879</v>
      </c>
      <c r="S80" s="8" t="s">
        <v>141</v>
      </c>
      <c r="T80" s="8" t="s">
        <v>97</v>
      </c>
      <c r="U80" s="8" t="s">
        <v>1275</v>
      </c>
      <c r="V80" s="8" t="s">
        <v>1013</v>
      </c>
      <c r="W80" s="8" t="s">
        <v>1276</v>
      </c>
      <c r="X80" s="8" t="s">
        <v>1277</v>
      </c>
      <c r="Z80" s="8" t="s">
        <v>1278</v>
      </c>
      <c r="AA80" s="8" t="s">
        <v>1279</v>
      </c>
      <c r="AC80" s="8" t="s">
        <v>398</v>
      </c>
      <c r="AD80" s="8" t="s">
        <v>1017</v>
      </c>
      <c r="AE80" s="8" t="s">
        <v>894</v>
      </c>
      <c r="AF80" s="8" t="s">
        <v>1280</v>
      </c>
      <c r="AH80" s="8" t="s">
        <v>234</v>
      </c>
      <c r="AI80" s="8">
        <v>431722474</v>
      </c>
    </row>
    <row r="81" spans="1:35" x14ac:dyDescent="0.2">
      <c r="A81" s="6">
        <v>79</v>
      </c>
      <c r="B81" s="7"/>
      <c r="C81" s="7"/>
      <c r="D81" s="9" t="s">
        <v>234</v>
      </c>
      <c r="E81" s="9" t="s">
        <v>142</v>
      </c>
      <c r="F81" s="9" t="s">
        <v>22</v>
      </c>
      <c r="G81" s="9" t="str">
        <f t="shared" si="1"/>
        <v>　愛光　中学校</v>
      </c>
      <c r="H81" s="9" t="s">
        <v>142</v>
      </c>
      <c r="I81" s="7"/>
      <c r="J81" s="7" t="s">
        <v>556</v>
      </c>
      <c r="K81" s="9" t="s">
        <v>282</v>
      </c>
      <c r="L81" s="7" t="s">
        <v>766</v>
      </c>
      <c r="M81" s="7" t="s">
        <v>767</v>
      </c>
      <c r="O81" s="8">
        <v>79</v>
      </c>
      <c r="S81" s="8" t="s">
        <v>142</v>
      </c>
      <c r="T81" s="8" t="s">
        <v>22</v>
      </c>
      <c r="U81" s="8" t="s">
        <v>142</v>
      </c>
      <c r="V81" s="8" t="s">
        <v>1013</v>
      </c>
      <c r="W81" s="8" t="s">
        <v>1281</v>
      </c>
      <c r="X81" s="8" t="s">
        <v>1282</v>
      </c>
      <c r="Z81" s="8" t="s">
        <v>1283</v>
      </c>
      <c r="AA81" s="8" t="s">
        <v>1284</v>
      </c>
      <c r="AC81" s="8" t="s">
        <v>399</v>
      </c>
      <c r="AD81" s="8" t="s">
        <v>1017</v>
      </c>
      <c r="AE81" s="8" t="s">
        <v>894</v>
      </c>
      <c r="AF81" s="8" t="s">
        <v>1285</v>
      </c>
      <c r="AH81" s="8">
        <v>435500106</v>
      </c>
      <c r="AI81" s="8">
        <v>432995831</v>
      </c>
    </row>
    <row r="82" spans="1:35" x14ac:dyDescent="0.2">
      <c r="A82" s="6">
        <v>80</v>
      </c>
      <c r="B82" s="7"/>
      <c r="C82" s="7"/>
      <c r="D82" s="9" t="s">
        <v>234</v>
      </c>
      <c r="E82" s="9" t="s">
        <v>143</v>
      </c>
      <c r="F82" s="9" t="s">
        <v>22</v>
      </c>
      <c r="G82" s="9" t="str">
        <f t="shared" si="1"/>
        <v>　済美平成　中学校</v>
      </c>
      <c r="H82" s="9" t="s">
        <v>1286</v>
      </c>
      <c r="I82" s="7"/>
      <c r="J82" s="7" t="s">
        <v>557</v>
      </c>
      <c r="K82" s="9" t="s">
        <v>283</v>
      </c>
      <c r="L82" s="7" t="s">
        <v>768</v>
      </c>
      <c r="M82" s="7" t="s">
        <v>769</v>
      </c>
      <c r="O82" s="8">
        <v>80</v>
      </c>
      <c r="S82" s="8" t="s">
        <v>143</v>
      </c>
      <c r="T82" s="8" t="s">
        <v>22</v>
      </c>
      <c r="U82" s="8" t="s">
        <v>1286</v>
      </c>
      <c r="V82" s="8" t="s">
        <v>1013</v>
      </c>
      <c r="W82" s="8" t="s">
        <v>1287</v>
      </c>
      <c r="X82" s="8" t="s">
        <v>1288</v>
      </c>
      <c r="Z82" s="8" t="s">
        <v>1289</v>
      </c>
      <c r="AA82" s="8" t="s">
        <v>1290</v>
      </c>
      <c r="AC82" s="8" t="s">
        <v>400</v>
      </c>
      <c r="AD82" s="8" t="s">
        <v>1017</v>
      </c>
      <c r="AE82" s="8" t="s">
        <v>894</v>
      </c>
      <c r="AF82" s="8" t="s">
        <v>1291</v>
      </c>
      <c r="AH82" s="8" t="s">
        <v>234</v>
      </c>
      <c r="AI82" s="8" t="s">
        <v>234</v>
      </c>
    </row>
    <row r="83" spans="1:35" x14ac:dyDescent="0.2">
      <c r="A83" s="6">
        <v>81</v>
      </c>
      <c r="B83" s="7"/>
      <c r="C83" s="7" t="s">
        <v>1678</v>
      </c>
      <c r="D83" s="9" t="s">
        <v>234</v>
      </c>
      <c r="E83" s="9" t="s">
        <v>144</v>
      </c>
      <c r="F83" s="9" t="s">
        <v>22</v>
      </c>
      <c r="G83" s="9" t="str">
        <f t="shared" si="1"/>
        <v>　松山東雲　中学校</v>
      </c>
      <c r="H83" s="9" t="s">
        <v>144</v>
      </c>
      <c r="I83" s="7"/>
      <c r="J83" s="7" t="s">
        <v>558</v>
      </c>
      <c r="K83" s="9" t="s">
        <v>284</v>
      </c>
      <c r="L83" s="7" t="s">
        <v>770</v>
      </c>
      <c r="M83" s="7" t="s">
        <v>771</v>
      </c>
      <c r="O83" s="8">
        <v>81</v>
      </c>
      <c r="S83" s="8" t="s">
        <v>144</v>
      </c>
      <c r="T83" s="8" t="s">
        <v>22</v>
      </c>
      <c r="U83" s="8" t="s">
        <v>144</v>
      </c>
      <c r="V83" s="8" t="s">
        <v>1113</v>
      </c>
      <c r="W83" s="8" t="s">
        <v>1292</v>
      </c>
      <c r="X83" s="8" t="s">
        <v>1293</v>
      </c>
      <c r="Z83" s="8" t="s">
        <v>1294</v>
      </c>
      <c r="AA83" s="8" t="s">
        <v>1295</v>
      </c>
      <c r="AC83" s="8" t="s">
        <v>401</v>
      </c>
      <c r="AD83" s="8" t="s">
        <v>1118</v>
      </c>
      <c r="AE83" s="8" t="s">
        <v>894</v>
      </c>
      <c r="AF83" s="8" t="s">
        <v>1296</v>
      </c>
      <c r="AH83" s="8" t="s">
        <v>234</v>
      </c>
      <c r="AI83" s="8">
        <v>433846646</v>
      </c>
    </row>
    <row r="84" spans="1:35" x14ac:dyDescent="0.2">
      <c r="A84" s="6">
        <v>82</v>
      </c>
      <c r="B84" s="7"/>
      <c r="C84" s="7"/>
      <c r="D84" s="9" t="s">
        <v>234</v>
      </c>
      <c r="E84" s="9" t="s">
        <v>145</v>
      </c>
      <c r="F84" s="9" t="s">
        <v>22</v>
      </c>
      <c r="G84" s="9" t="str">
        <f t="shared" si="1"/>
        <v>　新田青雲　中学校</v>
      </c>
      <c r="H84" s="9" t="s">
        <v>145</v>
      </c>
      <c r="I84" s="7"/>
      <c r="J84" s="7" t="s">
        <v>559</v>
      </c>
      <c r="K84" s="9" t="s">
        <v>285</v>
      </c>
      <c r="L84" s="7" t="s">
        <v>772</v>
      </c>
      <c r="M84" s="7" t="s">
        <v>773</v>
      </c>
      <c r="O84" s="8">
        <v>82</v>
      </c>
      <c r="S84" s="8" t="s">
        <v>145</v>
      </c>
      <c r="T84" s="8" t="s">
        <v>22</v>
      </c>
      <c r="U84" s="8" t="s">
        <v>145</v>
      </c>
      <c r="V84" s="8" t="s">
        <v>1013</v>
      </c>
      <c r="W84" s="8" t="s">
        <v>1297</v>
      </c>
      <c r="X84" s="8" t="s">
        <v>1298</v>
      </c>
      <c r="Z84" s="8" t="s">
        <v>1299</v>
      </c>
      <c r="AA84" s="8" t="s">
        <v>1300</v>
      </c>
      <c r="AC84" s="8" t="s">
        <v>402</v>
      </c>
      <c r="AD84" s="8" t="s">
        <v>1017</v>
      </c>
      <c r="AE84" s="8" t="s">
        <v>894</v>
      </c>
      <c r="AF84" s="8" t="s">
        <v>1301</v>
      </c>
      <c r="AH84" s="8">
        <v>434675525</v>
      </c>
      <c r="AI84" s="8">
        <v>435662606</v>
      </c>
    </row>
    <row r="85" spans="1:35" x14ac:dyDescent="0.2">
      <c r="A85" s="6">
        <v>83</v>
      </c>
      <c r="B85" s="7" t="s">
        <v>1679</v>
      </c>
      <c r="C85" s="7" t="s">
        <v>1680</v>
      </c>
      <c r="D85" s="9" t="s">
        <v>235</v>
      </c>
      <c r="E85" s="9" t="s">
        <v>146</v>
      </c>
      <c r="F85" s="9" t="s">
        <v>22</v>
      </c>
      <c r="G85" s="9" t="str">
        <f t="shared" si="1"/>
        <v>東温市立　重信　中学校</v>
      </c>
      <c r="H85" s="9" t="s">
        <v>146</v>
      </c>
      <c r="I85" s="7"/>
      <c r="J85" s="7" t="s">
        <v>560</v>
      </c>
      <c r="K85" s="9" t="s">
        <v>147</v>
      </c>
      <c r="L85" s="7" t="s">
        <v>774</v>
      </c>
      <c r="M85" s="7" t="s">
        <v>775</v>
      </c>
      <c r="O85" s="8">
        <v>83</v>
      </c>
      <c r="Q85" s="8" t="s">
        <v>1302</v>
      </c>
      <c r="R85" s="8" t="s">
        <v>879</v>
      </c>
      <c r="S85" s="8" t="s">
        <v>146</v>
      </c>
      <c r="T85" s="8" t="s">
        <v>22</v>
      </c>
      <c r="U85" s="8" t="s">
        <v>146</v>
      </c>
      <c r="V85" s="8" t="s">
        <v>1013</v>
      </c>
      <c r="W85" s="8" t="s">
        <v>1303</v>
      </c>
      <c r="X85" s="8" t="s">
        <v>147</v>
      </c>
      <c r="Z85" s="8" t="s">
        <v>1304</v>
      </c>
      <c r="AA85" s="8" t="s">
        <v>1305</v>
      </c>
      <c r="AC85" s="8" t="s">
        <v>403</v>
      </c>
      <c r="AD85" s="8" t="s">
        <v>1017</v>
      </c>
      <c r="AE85" s="8" t="s">
        <v>894</v>
      </c>
      <c r="AF85" s="8" t="s">
        <v>1306</v>
      </c>
      <c r="AH85" s="8">
        <v>431860775</v>
      </c>
      <c r="AI85" s="8">
        <v>431939306</v>
      </c>
    </row>
    <row r="86" spans="1:35" x14ac:dyDescent="0.2">
      <c r="A86" s="6">
        <v>84</v>
      </c>
      <c r="B86" s="7" t="s">
        <v>1681</v>
      </c>
      <c r="C86" s="7" t="s">
        <v>1682</v>
      </c>
      <c r="D86" s="9" t="s">
        <v>235</v>
      </c>
      <c r="E86" s="9" t="s">
        <v>148</v>
      </c>
      <c r="F86" s="9" t="s">
        <v>22</v>
      </c>
      <c r="G86" s="9" t="str">
        <f t="shared" si="1"/>
        <v>東温市立　川内　中学校</v>
      </c>
      <c r="H86" s="9" t="s">
        <v>148</v>
      </c>
      <c r="I86" s="7"/>
      <c r="J86" s="7" t="s">
        <v>561</v>
      </c>
      <c r="K86" s="9" t="s">
        <v>149</v>
      </c>
      <c r="L86" s="7" t="s">
        <v>776</v>
      </c>
      <c r="M86" s="7" t="s">
        <v>777</v>
      </c>
      <c r="O86" s="8">
        <v>84</v>
      </c>
      <c r="Q86" s="8" t="s">
        <v>1302</v>
      </c>
      <c r="R86" s="8" t="s">
        <v>879</v>
      </c>
      <c r="S86" s="8" t="s">
        <v>148</v>
      </c>
      <c r="T86" s="8" t="s">
        <v>22</v>
      </c>
      <c r="U86" s="8" t="s">
        <v>148</v>
      </c>
      <c r="V86" s="8" t="s">
        <v>1013</v>
      </c>
      <c r="W86" s="8" t="s">
        <v>1307</v>
      </c>
      <c r="X86" s="8" t="s">
        <v>149</v>
      </c>
      <c r="Z86" s="8" t="s">
        <v>1308</v>
      </c>
      <c r="AA86" s="8" t="s">
        <v>1309</v>
      </c>
      <c r="AC86" s="8" t="s">
        <v>404</v>
      </c>
      <c r="AD86" s="8" t="s">
        <v>1017</v>
      </c>
      <c r="AE86" s="8" t="s">
        <v>894</v>
      </c>
      <c r="AF86" s="8" t="s">
        <v>1310</v>
      </c>
      <c r="AH86" s="8">
        <v>432389075</v>
      </c>
      <c r="AI86" s="8">
        <v>432275778</v>
      </c>
    </row>
    <row r="87" spans="1:35" x14ac:dyDescent="0.2">
      <c r="A87" s="6">
        <v>85</v>
      </c>
      <c r="B87" s="7" t="s">
        <v>1683</v>
      </c>
      <c r="C87" s="7" t="s">
        <v>1684</v>
      </c>
      <c r="D87" s="9" t="s">
        <v>236</v>
      </c>
      <c r="E87" s="9" t="s">
        <v>150</v>
      </c>
      <c r="F87" s="9" t="s">
        <v>22</v>
      </c>
      <c r="G87" s="9" t="str">
        <f t="shared" si="1"/>
        <v>伊予市立　港南　中学校</v>
      </c>
      <c r="H87" s="9" t="s">
        <v>150</v>
      </c>
      <c r="I87" s="7"/>
      <c r="J87" s="7" t="s">
        <v>562</v>
      </c>
      <c r="K87" s="9" t="s">
        <v>151</v>
      </c>
      <c r="L87" s="7" t="s">
        <v>778</v>
      </c>
      <c r="M87" s="7" t="s">
        <v>779</v>
      </c>
      <c r="O87" s="8">
        <v>85</v>
      </c>
      <c r="Q87" s="8" t="s">
        <v>1311</v>
      </c>
      <c r="R87" s="8" t="s">
        <v>879</v>
      </c>
      <c r="S87" s="8" t="s">
        <v>150</v>
      </c>
      <c r="T87" s="8" t="s">
        <v>22</v>
      </c>
      <c r="U87" s="8" t="s">
        <v>150</v>
      </c>
      <c r="V87" s="8" t="s">
        <v>889</v>
      </c>
      <c r="W87" s="8" t="s">
        <v>1312</v>
      </c>
      <c r="X87" s="8" t="s">
        <v>151</v>
      </c>
      <c r="Z87" s="8" t="s">
        <v>1313</v>
      </c>
      <c r="AA87" s="8" t="s">
        <v>1314</v>
      </c>
      <c r="AC87" s="8" t="s">
        <v>405</v>
      </c>
      <c r="AD87" s="8" t="s">
        <v>893</v>
      </c>
      <c r="AE87" s="8" t="s">
        <v>894</v>
      </c>
      <c r="AF87" s="8" t="s">
        <v>1315</v>
      </c>
      <c r="AH87" s="8">
        <v>431881272</v>
      </c>
      <c r="AI87" s="8">
        <v>431909157</v>
      </c>
    </row>
    <row r="88" spans="1:35" x14ac:dyDescent="0.2">
      <c r="A88" s="6">
        <v>86</v>
      </c>
      <c r="B88" s="7"/>
      <c r="C88" s="66" t="s">
        <v>1749</v>
      </c>
      <c r="D88" s="9" t="s">
        <v>236</v>
      </c>
      <c r="E88" s="9" t="s">
        <v>152</v>
      </c>
      <c r="F88" s="9" t="s">
        <v>22</v>
      </c>
      <c r="G88" s="9" t="str">
        <f t="shared" si="1"/>
        <v>伊予市立　伊予　中学校</v>
      </c>
      <c r="H88" s="9" t="s">
        <v>152</v>
      </c>
      <c r="I88" s="7"/>
      <c r="J88" s="7" t="s">
        <v>563</v>
      </c>
      <c r="K88" s="9" t="s">
        <v>286</v>
      </c>
      <c r="L88" s="7" t="s">
        <v>780</v>
      </c>
      <c r="M88" s="7" t="s">
        <v>781</v>
      </c>
      <c r="O88" s="8">
        <v>86</v>
      </c>
      <c r="Q88" s="8" t="s">
        <v>1311</v>
      </c>
      <c r="R88" s="8" t="s">
        <v>879</v>
      </c>
      <c r="S88" s="8" t="s">
        <v>152</v>
      </c>
      <c r="T88" s="8" t="s">
        <v>22</v>
      </c>
      <c r="U88" s="8" t="s">
        <v>152</v>
      </c>
      <c r="V88" s="8" t="s">
        <v>889</v>
      </c>
      <c r="W88" s="8" t="s">
        <v>1316</v>
      </c>
      <c r="X88" s="8" t="s">
        <v>1317</v>
      </c>
      <c r="Z88" s="8" t="s">
        <v>1318</v>
      </c>
      <c r="AA88" s="8" t="s">
        <v>1319</v>
      </c>
      <c r="AC88" s="8" t="s">
        <v>406</v>
      </c>
      <c r="AD88" s="8" t="s">
        <v>893</v>
      </c>
      <c r="AE88" s="8" t="s">
        <v>894</v>
      </c>
      <c r="AF88" s="8" t="s">
        <v>1320</v>
      </c>
      <c r="AH88" s="8" t="s">
        <v>234</v>
      </c>
      <c r="AI88" s="8">
        <v>431526255</v>
      </c>
    </row>
    <row r="89" spans="1:35" x14ac:dyDescent="0.2">
      <c r="A89" s="6">
        <v>87</v>
      </c>
      <c r="B89" s="7"/>
      <c r="C89" s="66" t="s">
        <v>1751</v>
      </c>
      <c r="D89" s="9" t="s">
        <v>236</v>
      </c>
      <c r="E89" s="9" t="s">
        <v>153</v>
      </c>
      <c r="F89" s="9" t="s">
        <v>22</v>
      </c>
      <c r="G89" s="9" t="str">
        <f t="shared" si="1"/>
        <v>伊予市立　中山　中学校</v>
      </c>
      <c r="H89" s="9" t="s">
        <v>153</v>
      </c>
      <c r="I89" s="7"/>
      <c r="J89" s="7" t="s">
        <v>564</v>
      </c>
      <c r="K89" s="9" t="s">
        <v>287</v>
      </c>
      <c r="L89" s="7" t="s">
        <v>782</v>
      </c>
      <c r="M89" s="7" t="s">
        <v>783</v>
      </c>
      <c r="O89" s="8">
        <v>87</v>
      </c>
      <c r="Q89" s="8" t="s">
        <v>1311</v>
      </c>
      <c r="R89" s="8" t="s">
        <v>879</v>
      </c>
      <c r="S89" s="8" t="s">
        <v>153</v>
      </c>
      <c r="T89" s="8" t="s">
        <v>22</v>
      </c>
      <c r="U89" s="8" t="s">
        <v>153</v>
      </c>
      <c r="V89" s="8" t="s">
        <v>1013</v>
      </c>
      <c r="W89" s="8" t="s">
        <v>1321</v>
      </c>
      <c r="X89" s="8" t="s">
        <v>1322</v>
      </c>
      <c r="Z89" s="8" t="s">
        <v>1323</v>
      </c>
      <c r="AA89" s="8" t="s">
        <v>1324</v>
      </c>
      <c r="AC89" s="8" t="s">
        <v>407</v>
      </c>
      <c r="AD89" s="8" t="s">
        <v>1017</v>
      </c>
      <c r="AE89" s="8" t="s">
        <v>894</v>
      </c>
      <c r="AF89" s="8" t="s">
        <v>1325</v>
      </c>
      <c r="AH89" s="8" t="s">
        <v>234</v>
      </c>
      <c r="AI89" s="8">
        <v>431576067</v>
      </c>
    </row>
    <row r="90" spans="1:35" x14ac:dyDescent="0.2">
      <c r="A90" s="6">
        <v>88</v>
      </c>
      <c r="B90" s="7"/>
      <c r="C90" s="7"/>
      <c r="D90" s="9" t="s">
        <v>236</v>
      </c>
      <c r="E90" s="9" t="s">
        <v>154</v>
      </c>
      <c r="F90" s="9" t="s">
        <v>22</v>
      </c>
      <c r="G90" s="9" t="str">
        <f t="shared" si="1"/>
        <v>伊予市立　双海　中学校</v>
      </c>
      <c r="H90" s="9" t="s">
        <v>154</v>
      </c>
      <c r="I90" s="7"/>
      <c r="J90" s="7" t="s">
        <v>565</v>
      </c>
      <c r="K90" s="9" t="s">
        <v>155</v>
      </c>
      <c r="L90" s="7" t="s">
        <v>784</v>
      </c>
      <c r="M90" s="7" t="s">
        <v>785</v>
      </c>
      <c r="O90" s="8">
        <v>88</v>
      </c>
      <c r="Q90" s="8" t="s">
        <v>1311</v>
      </c>
      <c r="R90" s="8" t="s">
        <v>879</v>
      </c>
      <c r="S90" s="8" t="s">
        <v>154</v>
      </c>
      <c r="T90" s="8" t="s">
        <v>22</v>
      </c>
      <c r="U90" s="8" t="s">
        <v>154</v>
      </c>
      <c r="V90" s="8" t="s">
        <v>889</v>
      </c>
      <c r="W90" s="8" t="s">
        <v>1326</v>
      </c>
      <c r="X90" s="8" t="s">
        <v>155</v>
      </c>
      <c r="Z90" s="8" t="s">
        <v>1327</v>
      </c>
      <c r="AA90" s="8" t="s">
        <v>1328</v>
      </c>
      <c r="AC90" s="8" t="s">
        <v>408</v>
      </c>
      <c r="AD90" s="8" t="s">
        <v>893</v>
      </c>
      <c r="AE90" s="8" t="s">
        <v>894</v>
      </c>
      <c r="AF90" s="8" t="s">
        <v>1329</v>
      </c>
      <c r="AH90" s="8">
        <v>430970762</v>
      </c>
      <c r="AI90" s="8">
        <v>431321187</v>
      </c>
    </row>
    <row r="91" spans="1:35" x14ac:dyDescent="0.2">
      <c r="A91" s="6">
        <v>89</v>
      </c>
      <c r="B91" s="7" t="s">
        <v>1685</v>
      </c>
      <c r="C91" s="7" t="s">
        <v>1686</v>
      </c>
      <c r="D91" s="9" t="s">
        <v>237</v>
      </c>
      <c r="E91" s="9" t="s">
        <v>156</v>
      </c>
      <c r="F91" s="9" t="s">
        <v>22</v>
      </c>
      <c r="G91" s="9" t="str">
        <f t="shared" si="1"/>
        <v>松前町立　北伊予　中学校</v>
      </c>
      <c r="H91" s="9" t="s">
        <v>156</v>
      </c>
      <c r="I91" s="7"/>
      <c r="J91" s="7" t="s">
        <v>566</v>
      </c>
      <c r="K91" s="9" t="s">
        <v>157</v>
      </c>
      <c r="L91" s="7" t="s">
        <v>786</v>
      </c>
      <c r="M91" s="7" t="s">
        <v>787</v>
      </c>
      <c r="O91" s="8">
        <v>89</v>
      </c>
      <c r="Q91" s="8" t="s">
        <v>1330</v>
      </c>
      <c r="R91" s="8" t="s">
        <v>879</v>
      </c>
      <c r="S91" s="8" t="s">
        <v>156</v>
      </c>
      <c r="T91" s="8" t="s">
        <v>22</v>
      </c>
      <c r="U91" s="8" t="s">
        <v>156</v>
      </c>
      <c r="V91" s="8" t="s">
        <v>1013</v>
      </c>
      <c r="W91" s="8" t="s">
        <v>1331</v>
      </c>
      <c r="X91" s="8" t="s">
        <v>157</v>
      </c>
      <c r="Z91" s="8" t="s">
        <v>1332</v>
      </c>
      <c r="AA91" s="8" t="s">
        <v>1333</v>
      </c>
      <c r="AC91" s="8" t="s">
        <v>409</v>
      </c>
      <c r="AD91" s="8" t="s">
        <v>1017</v>
      </c>
      <c r="AE91" s="8" t="s">
        <v>894</v>
      </c>
      <c r="AF91" s="8" t="s">
        <v>1334</v>
      </c>
      <c r="AH91" s="8">
        <v>431153685</v>
      </c>
      <c r="AI91" s="8">
        <v>431154028</v>
      </c>
    </row>
    <row r="92" spans="1:35" x14ac:dyDescent="0.2">
      <c r="A92" s="6">
        <v>90</v>
      </c>
      <c r="B92" s="7"/>
      <c r="C92" s="7" t="s">
        <v>1687</v>
      </c>
      <c r="D92" s="9" t="s">
        <v>237</v>
      </c>
      <c r="E92" s="9" t="s">
        <v>158</v>
      </c>
      <c r="F92" s="9" t="s">
        <v>22</v>
      </c>
      <c r="G92" s="9" t="str">
        <f t="shared" si="1"/>
        <v>松前町立　岡田　中学校</v>
      </c>
      <c r="H92" s="9" t="s">
        <v>158</v>
      </c>
      <c r="I92" s="7"/>
      <c r="J92" s="7" t="s">
        <v>567</v>
      </c>
      <c r="K92" s="9" t="s">
        <v>159</v>
      </c>
      <c r="L92" s="7" t="s">
        <v>788</v>
      </c>
      <c r="M92" s="7" t="s">
        <v>789</v>
      </c>
      <c r="O92" s="8">
        <v>90</v>
      </c>
      <c r="Q92" s="8" t="s">
        <v>1330</v>
      </c>
      <c r="R92" s="8" t="s">
        <v>879</v>
      </c>
      <c r="S92" s="8" t="s">
        <v>158</v>
      </c>
      <c r="T92" s="8" t="s">
        <v>22</v>
      </c>
      <c r="U92" s="8" t="s">
        <v>158</v>
      </c>
      <c r="V92" s="8" t="s">
        <v>1013</v>
      </c>
      <c r="W92" s="8" t="s">
        <v>1335</v>
      </c>
      <c r="X92" s="8" t="s">
        <v>159</v>
      </c>
      <c r="Z92" s="8" t="s">
        <v>1336</v>
      </c>
      <c r="AA92" s="8" t="s">
        <v>1337</v>
      </c>
      <c r="AC92" s="8" t="s">
        <v>410</v>
      </c>
      <c r="AD92" s="8" t="s">
        <v>1017</v>
      </c>
      <c r="AE92" s="8" t="s">
        <v>894</v>
      </c>
      <c r="AF92" s="8" t="s">
        <v>1338</v>
      </c>
      <c r="AH92" s="8" t="s">
        <v>234</v>
      </c>
      <c r="AI92" s="8">
        <v>431559127</v>
      </c>
    </row>
    <row r="93" spans="1:35" x14ac:dyDescent="0.2">
      <c r="A93" s="6">
        <v>91</v>
      </c>
      <c r="B93" s="7"/>
      <c r="C93" s="7" t="s">
        <v>1688</v>
      </c>
      <c r="D93" s="9" t="s">
        <v>237</v>
      </c>
      <c r="E93" s="9" t="s">
        <v>160</v>
      </c>
      <c r="F93" s="9" t="s">
        <v>22</v>
      </c>
      <c r="G93" s="9" t="str">
        <f t="shared" si="1"/>
        <v>松前町立　松前　中学校</v>
      </c>
      <c r="H93" s="9" t="s">
        <v>160</v>
      </c>
      <c r="I93" s="7"/>
      <c r="J93" s="7" t="s">
        <v>568</v>
      </c>
      <c r="K93" s="9" t="s">
        <v>161</v>
      </c>
      <c r="L93" s="7" t="s">
        <v>790</v>
      </c>
      <c r="M93" s="7" t="s">
        <v>791</v>
      </c>
      <c r="O93" s="8">
        <v>91</v>
      </c>
      <c r="Q93" s="8" t="s">
        <v>1330</v>
      </c>
      <c r="R93" s="8" t="s">
        <v>879</v>
      </c>
      <c r="S93" s="8" t="s">
        <v>160</v>
      </c>
      <c r="T93" s="8" t="s">
        <v>22</v>
      </c>
      <c r="U93" s="8" t="s">
        <v>160</v>
      </c>
      <c r="V93" s="8" t="s">
        <v>1013</v>
      </c>
      <c r="W93" s="8" t="s">
        <v>1339</v>
      </c>
      <c r="X93" s="8" t="s">
        <v>161</v>
      </c>
      <c r="Z93" s="8" t="s">
        <v>1340</v>
      </c>
      <c r="AA93" s="8" t="s">
        <v>1341</v>
      </c>
      <c r="AC93" s="8" t="s">
        <v>411</v>
      </c>
      <c r="AD93" s="8" t="s">
        <v>1017</v>
      </c>
      <c r="AE93" s="8" t="s">
        <v>894</v>
      </c>
      <c r="AF93" s="8" t="s">
        <v>1342</v>
      </c>
      <c r="AH93" s="8" t="s">
        <v>234</v>
      </c>
      <c r="AI93" s="8">
        <v>435726803</v>
      </c>
    </row>
    <row r="94" spans="1:35" x14ac:dyDescent="0.2">
      <c r="A94" s="6">
        <v>92</v>
      </c>
      <c r="B94" s="7" t="s">
        <v>1689</v>
      </c>
      <c r="C94" s="7" t="s">
        <v>1690</v>
      </c>
      <c r="D94" s="9" t="s">
        <v>238</v>
      </c>
      <c r="E94" s="9" t="s">
        <v>162</v>
      </c>
      <c r="F94" s="9" t="s">
        <v>22</v>
      </c>
      <c r="G94" s="9" t="str">
        <f t="shared" si="1"/>
        <v>砥部町立　砥部　中学校</v>
      </c>
      <c r="H94" s="9" t="s">
        <v>162</v>
      </c>
      <c r="I94" s="7"/>
      <c r="J94" s="7" t="s">
        <v>569</v>
      </c>
      <c r="K94" s="9" t="s">
        <v>163</v>
      </c>
      <c r="L94" s="7" t="s">
        <v>792</v>
      </c>
      <c r="M94" s="7" t="s">
        <v>793</v>
      </c>
      <c r="O94" s="8">
        <v>92</v>
      </c>
      <c r="Q94" s="8" t="s">
        <v>1343</v>
      </c>
      <c r="R94" s="8" t="s">
        <v>879</v>
      </c>
      <c r="S94" s="8" t="s">
        <v>162</v>
      </c>
      <c r="T94" s="8" t="s">
        <v>22</v>
      </c>
      <c r="U94" s="8" t="s">
        <v>162</v>
      </c>
      <c r="V94" s="8" t="s">
        <v>1013</v>
      </c>
      <c r="W94" s="8" t="s">
        <v>1344</v>
      </c>
      <c r="X94" s="8" t="s">
        <v>163</v>
      </c>
      <c r="Z94" s="8" t="s">
        <v>1345</v>
      </c>
      <c r="AA94" s="8" t="s">
        <v>1346</v>
      </c>
      <c r="AC94" s="8" t="s">
        <v>412</v>
      </c>
      <c r="AD94" s="8" t="s">
        <v>1017</v>
      </c>
      <c r="AE94" s="8" t="s">
        <v>894</v>
      </c>
      <c r="AF94" s="8" t="s">
        <v>1347</v>
      </c>
      <c r="AH94" s="8">
        <v>433648372</v>
      </c>
      <c r="AI94" s="8">
        <v>431522847</v>
      </c>
    </row>
    <row r="95" spans="1:35" x14ac:dyDescent="0.2">
      <c r="A95" s="6">
        <v>93</v>
      </c>
      <c r="B95" s="7"/>
      <c r="C95" s="7"/>
      <c r="D95" s="9" t="s">
        <v>239</v>
      </c>
      <c r="E95" s="9" t="s">
        <v>164</v>
      </c>
      <c r="F95" s="9" t="s">
        <v>22</v>
      </c>
      <c r="G95" s="9" t="str">
        <f t="shared" si="1"/>
        <v>久万高原町立　久万　中学校</v>
      </c>
      <c r="H95" s="9" t="s">
        <v>164</v>
      </c>
      <c r="I95" s="7"/>
      <c r="J95" s="7" t="s">
        <v>570</v>
      </c>
      <c r="K95" s="9" t="s">
        <v>165</v>
      </c>
      <c r="L95" s="7" t="s">
        <v>794</v>
      </c>
      <c r="M95" s="7" t="s">
        <v>795</v>
      </c>
      <c r="O95" s="8">
        <v>93</v>
      </c>
      <c r="Q95" s="8" t="s">
        <v>1348</v>
      </c>
      <c r="R95" s="8" t="s">
        <v>879</v>
      </c>
      <c r="S95" s="8" t="s">
        <v>164</v>
      </c>
      <c r="T95" s="8" t="s">
        <v>22</v>
      </c>
      <c r="U95" s="8" t="s">
        <v>164</v>
      </c>
      <c r="V95" s="8" t="s">
        <v>1013</v>
      </c>
      <c r="W95" s="8" t="s">
        <v>1349</v>
      </c>
      <c r="X95" s="8" t="s">
        <v>165</v>
      </c>
      <c r="Z95" s="8" t="s">
        <v>1350</v>
      </c>
      <c r="AA95" s="8" t="s">
        <v>1351</v>
      </c>
      <c r="AC95" s="8" t="s">
        <v>413</v>
      </c>
      <c r="AD95" s="8" t="s">
        <v>1017</v>
      </c>
      <c r="AE95" s="8" t="s">
        <v>894</v>
      </c>
      <c r="AF95" s="8" t="s">
        <v>1352</v>
      </c>
      <c r="AH95" s="8" t="s">
        <v>234</v>
      </c>
      <c r="AI95" s="8">
        <v>431653593</v>
      </c>
    </row>
    <row r="96" spans="1:35" x14ac:dyDescent="0.2">
      <c r="A96" s="6">
        <v>94</v>
      </c>
      <c r="B96" s="7"/>
      <c r="C96" s="7"/>
      <c r="D96" s="9" t="s">
        <v>239</v>
      </c>
      <c r="E96" s="9" t="s">
        <v>166</v>
      </c>
      <c r="F96" s="9" t="s">
        <v>22</v>
      </c>
      <c r="G96" s="9" t="str">
        <f t="shared" si="1"/>
        <v>久万高原町立　美川　中学校</v>
      </c>
      <c r="H96" s="9" t="s">
        <v>166</v>
      </c>
      <c r="I96" s="7"/>
      <c r="J96" s="7" t="s">
        <v>571</v>
      </c>
      <c r="K96" s="9" t="s">
        <v>167</v>
      </c>
      <c r="L96" s="7" t="s">
        <v>796</v>
      </c>
      <c r="M96" s="7" t="s">
        <v>797</v>
      </c>
      <c r="O96" s="8">
        <v>94</v>
      </c>
      <c r="Q96" s="8" t="s">
        <v>1348</v>
      </c>
      <c r="R96" s="8" t="s">
        <v>879</v>
      </c>
      <c r="S96" s="8" t="s">
        <v>166</v>
      </c>
      <c r="T96" s="8" t="s">
        <v>22</v>
      </c>
      <c r="U96" s="8" t="s">
        <v>166</v>
      </c>
      <c r="V96" s="8" t="s">
        <v>1013</v>
      </c>
      <c r="W96" s="8" t="s">
        <v>1353</v>
      </c>
      <c r="X96" s="8" t="s">
        <v>167</v>
      </c>
      <c r="Z96" s="8" t="s">
        <v>1354</v>
      </c>
      <c r="AA96" s="8" t="s">
        <v>1355</v>
      </c>
      <c r="AC96" s="8" t="s">
        <v>414</v>
      </c>
      <c r="AD96" s="8" t="s">
        <v>1017</v>
      </c>
      <c r="AE96" s="8" t="s">
        <v>894</v>
      </c>
      <c r="AF96" s="8" t="s">
        <v>1356</v>
      </c>
      <c r="AH96" s="8" t="s">
        <v>234</v>
      </c>
      <c r="AI96" s="8" t="s">
        <v>234</v>
      </c>
    </row>
    <row r="97" spans="1:35" x14ac:dyDescent="0.2">
      <c r="A97" s="6">
        <v>95</v>
      </c>
      <c r="B97" s="7"/>
      <c r="C97" s="7" t="s">
        <v>1691</v>
      </c>
      <c r="D97" s="9" t="s">
        <v>240</v>
      </c>
      <c r="E97" s="9" t="s">
        <v>168</v>
      </c>
      <c r="F97" s="9" t="s">
        <v>22</v>
      </c>
      <c r="G97" s="9" t="str">
        <f t="shared" si="1"/>
        <v>大洲市立　大洲南　中学校</v>
      </c>
      <c r="H97" s="9" t="s">
        <v>168</v>
      </c>
      <c r="I97" s="7"/>
      <c r="J97" s="7" t="s">
        <v>572</v>
      </c>
      <c r="K97" s="9" t="s">
        <v>169</v>
      </c>
      <c r="L97" s="7" t="s">
        <v>798</v>
      </c>
      <c r="M97" s="7" t="s">
        <v>799</v>
      </c>
      <c r="O97" s="8">
        <v>96</v>
      </c>
      <c r="Q97" s="8" t="s">
        <v>1357</v>
      </c>
      <c r="R97" s="8" t="s">
        <v>879</v>
      </c>
      <c r="S97" s="8" t="s">
        <v>168</v>
      </c>
      <c r="T97" s="8" t="s">
        <v>22</v>
      </c>
      <c r="U97" s="8" t="s">
        <v>168</v>
      </c>
      <c r="V97" s="8" t="s">
        <v>1358</v>
      </c>
      <c r="W97" s="8" t="s">
        <v>1359</v>
      </c>
      <c r="X97" s="8" t="s">
        <v>169</v>
      </c>
      <c r="Z97" s="8" t="s">
        <v>1360</v>
      </c>
      <c r="AA97" s="8" t="s">
        <v>1361</v>
      </c>
      <c r="AC97" s="8" t="s">
        <v>415</v>
      </c>
      <c r="AD97" s="8" t="s">
        <v>1362</v>
      </c>
      <c r="AE97" s="8" t="s">
        <v>894</v>
      </c>
      <c r="AF97" s="8" t="s">
        <v>1363</v>
      </c>
      <c r="AH97" s="8" t="s">
        <v>234</v>
      </c>
      <c r="AI97" s="8">
        <v>432650602</v>
      </c>
    </row>
    <row r="98" spans="1:35" x14ac:dyDescent="0.2">
      <c r="A98" s="6">
        <v>96</v>
      </c>
      <c r="B98" s="7"/>
      <c r="C98" s="7" t="s">
        <v>1692</v>
      </c>
      <c r="D98" s="9" t="s">
        <v>240</v>
      </c>
      <c r="E98" s="9" t="s">
        <v>170</v>
      </c>
      <c r="F98" s="9" t="s">
        <v>22</v>
      </c>
      <c r="G98" s="9" t="str">
        <f t="shared" si="1"/>
        <v>大洲市立　大洲北　中学校</v>
      </c>
      <c r="H98" s="9" t="s">
        <v>170</v>
      </c>
      <c r="I98" s="7"/>
      <c r="J98" s="7" t="s">
        <v>573</v>
      </c>
      <c r="K98" s="9" t="s">
        <v>171</v>
      </c>
      <c r="L98" s="7" t="s">
        <v>800</v>
      </c>
      <c r="M98" s="7" t="s">
        <v>801</v>
      </c>
      <c r="O98" s="8">
        <v>97</v>
      </c>
      <c r="Q98" s="8" t="s">
        <v>1357</v>
      </c>
      <c r="R98" s="8" t="s">
        <v>879</v>
      </c>
      <c r="S98" s="8" t="s">
        <v>170</v>
      </c>
      <c r="T98" s="8" t="s">
        <v>22</v>
      </c>
      <c r="U98" s="8" t="s">
        <v>170</v>
      </c>
      <c r="V98" s="8" t="s">
        <v>1358</v>
      </c>
      <c r="W98" s="8" t="s">
        <v>1364</v>
      </c>
      <c r="X98" s="8" t="s">
        <v>171</v>
      </c>
      <c r="Z98" s="8" t="s">
        <v>1365</v>
      </c>
      <c r="AA98" s="8" t="s">
        <v>1366</v>
      </c>
      <c r="AC98" s="8" t="s">
        <v>416</v>
      </c>
      <c r="AD98" s="8" t="s">
        <v>1362</v>
      </c>
      <c r="AE98" s="8" t="s">
        <v>894</v>
      </c>
      <c r="AF98" s="8" t="s">
        <v>1367</v>
      </c>
      <c r="AH98" s="8" t="s">
        <v>234</v>
      </c>
      <c r="AI98" s="8">
        <v>431916864</v>
      </c>
    </row>
    <row r="99" spans="1:35" x14ac:dyDescent="0.2">
      <c r="A99" s="6">
        <v>97</v>
      </c>
      <c r="B99" s="7"/>
      <c r="C99" s="7" t="s">
        <v>1693</v>
      </c>
      <c r="D99" s="9" t="s">
        <v>240</v>
      </c>
      <c r="E99" s="9" t="s">
        <v>172</v>
      </c>
      <c r="F99" s="9" t="s">
        <v>22</v>
      </c>
      <c r="G99" s="9" t="str">
        <f t="shared" si="1"/>
        <v>大洲市立　平野　中学校</v>
      </c>
      <c r="H99" s="9" t="s">
        <v>172</v>
      </c>
      <c r="I99" s="7"/>
      <c r="J99" s="7" t="s">
        <v>574</v>
      </c>
      <c r="K99" s="9" t="s">
        <v>173</v>
      </c>
      <c r="L99" s="7" t="s">
        <v>802</v>
      </c>
      <c r="M99" s="7" t="s">
        <v>803</v>
      </c>
      <c r="O99" s="8">
        <v>98</v>
      </c>
      <c r="Q99" s="8" t="s">
        <v>1357</v>
      </c>
      <c r="R99" s="8" t="s">
        <v>879</v>
      </c>
      <c r="S99" s="8" t="s">
        <v>172</v>
      </c>
      <c r="T99" s="8" t="s">
        <v>22</v>
      </c>
      <c r="U99" s="8" t="s">
        <v>172</v>
      </c>
      <c r="V99" s="8" t="s">
        <v>1358</v>
      </c>
      <c r="W99" s="8" t="s">
        <v>1368</v>
      </c>
      <c r="X99" s="8" t="s">
        <v>173</v>
      </c>
      <c r="Z99" s="8" t="s">
        <v>1369</v>
      </c>
      <c r="AA99" s="8" t="s">
        <v>1370</v>
      </c>
      <c r="AC99" s="8" t="s">
        <v>417</v>
      </c>
      <c r="AD99" s="8" t="s">
        <v>1362</v>
      </c>
      <c r="AE99" s="8" t="s">
        <v>894</v>
      </c>
      <c r="AF99" s="8" t="s">
        <v>1371</v>
      </c>
      <c r="AH99" s="8" t="s">
        <v>234</v>
      </c>
      <c r="AI99" s="8">
        <v>433295845</v>
      </c>
    </row>
    <row r="100" spans="1:35" x14ac:dyDescent="0.2">
      <c r="A100" s="6">
        <v>98</v>
      </c>
      <c r="B100" s="7"/>
      <c r="C100" s="7" t="s">
        <v>1694</v>
      </c>
      <c r="D100" s="9" t="s">
        <v>240</v>
      </c>
      <c r="E100" s="9" t="s">
        <v>174</v>
      </c>
      <c r="F100" s="9" t="s">
        <v>22</v>
      </c>
      <c r="G100" s="9" t="str">
        <f t="shared" si="1"/>
        <v>大洲市立　肱東　中学校</v>
      </c>
      <c r="H100" s="9" t="s">
        <v>174</v>
      </c>
      <c r="I100" s="7"/>
      <c r="J100" s="7" t="s">
        <v>575</v>
      </c>
      <c r="K100" s="9" t="s">
        <v>175</v>
      </c>
      <c r="L100" s="7" t="s">
        <v>804</v>
      </c>
      <c r="M100" s="7" t="s">
        <v>805</v>
      </c>
      <c r="O100" s="8">
        <v>99</v>
      </c>
      <c r="Q100" s="8" t="s">
        <v>1357</v>
      </c>
      <c r="R100" s="8" t="s">
        <v>879</v>
      </c>
      <c r="S100" s="8" t="s">
        <v>174</v>
      </c>
      <c r="T100" s="8" t="s">
        <v>22</v>
      </c>
      <c r="U100" s="8" t="s">
        <v>174</v>
      </c>
      <c r="V100" s="8" t="s">
        <v>1358</v>
      </c>
      <c r="W100" s="8" t="s">
        <v>1372</v>
      </c>
      <c r="X100" s="8" t="s">
        <v>175</v>
      </c>
      <c r="Z100" s="8" t="s">
        <v>1373</v>
      </c>
      <c r="AA100" s="8" t="s">
        <v>1374</v>
      </c>
      <c r="AC100" s="8" t="s">
        <v>418</v>
      </c>
      <c r="AD100" s="8" t="s">
        <v>1362</v>
      </c>
      <c r="AE100" s="8" t="s">
        <v>894</v>
      </c>
      <c r="AF100" s="8" t="s">
        <v>1375</v>
      </c>
      <c r="AH100" s="8" t="s">
        <v>234</v>
      </c>
      <c r="AI100" s="8">
        <v>434155272</v>
      </c>
    </row>
    <row r="101" spans="1:35" x14ac:dyDescent="0.2">
      <c r="A101" s="6">
        <v>99</v>
      </c>
      <c r="B101" s="7"/>
      <c r="C101" s="7"/>
      <c r="D101" s="9" t="s">
        <v>240</v>
      </c>
      <c r="E101" s="9" t="s">
        <v>176</v>
      </c>
      <c r="F101" s="9" t="s">
        <v>22</v>
      </c>
      <c r="G101" s="9" t="str">
        <f t="shared" si="1"/>
        <v>大洲市立　新谷　中学校</v>
      </c>
      <c r="H101" s="9" t="s">
        <v>176</v>
      </c>
      <c r="I101" s="7"/>
      <c r="J101" s="7" t="s">
        <v>576</v>
      </c>
      <c r="K101" s="9" t="s">
        <v>177</v>
      </c>
      <c r="L101" s="7" t="s">
        <v>806</v>
      </c>
      <c r="M101" s="7" t="s">
        <v>807</v>
      </c>
      <c r="O101" s="8">
        <v>100</v>
      </c>
      <c r="Q101" s="8" t="s">
        <v>1357</v>
      </c>
      <c r="R101" s="8" t="s">
        <v>879</v>
      </c>
      <c r="S101" s="8" t="s">
        <v>176</v>
      </c>
      <c r="T101" s="8" t="s">
        <v>22</v>
      </c>
      <c r="U101" s="8" t="s">
        <v>176</v>
      </c>
      <c r="V101" s="8" t="s">
        <v>1358</v>
      </c>
      <c r="W101" s="8" t="s">
        <v>984</v>
      </c>
      <c r="X101" s="8" t="s">
        <v>177</v>
      </c>
      <c r="Z101" s="8" t="s">
        <v>1376</v>
      </c>
      <c r="AA101" s="8" t="s">
        <v>1377</v>
      </c>
      <c r="AC101" s="8" t="s">
        <v>419</v>
      </c>
      <c r="AD101" s="8" t="s">
        <v>1362</v>
      </c>
      <c r="AE101" s="8" t="s">
        <v>894</v>
      </c>
      <c r="AF101" s="8" t="s">
        <v>987</v>
      </c>
      <c r="AH101" s="8" t="s">
        <v>234</v>
      </c>
      <c r="AI101" s="8">
        <v>432644966</v>
      </c>
    </row>
    <row r="102" spans="1:35" x14ac:dyDescent="0.2">
      <c r="A102" s="6">
        <v>100</v>
      </c>
      <c r="B102" s="7"/>
      <c r="C102" s="7"/>
      <c r="D102" s="9" t="s">
        <v>240</v>
      </c>
      <c r="E102" s="9" t="s">
        <v>178</v>
      </c>
      <c r="F102" s="9" t="s">
        <v>22</v>
      </c>
      <c r="G102" s="9" t="str">
        <f t="shared" si="1"/>
        <v>大洲市立　大洲東　中学校</v>
      </c>
      <c r="H102" s="9" t="s">
        <v>178</v>
      </c>
      <c r="I102" s="7"/>
      <c r="J102" s="7" t="s">
        <v>577</v>
      </c>
      <c r="K102" s="9" t="s">
        <v>179</v>
      </c>
      <c r="L102" s="7" t="s">
        <v>808</v>
      </c>
      <c r="M102" s="7" t="s">
        <v>809</v>
      </c>
      <c r="O102" s="8">
        <v>101</v>
      </c>
      <c r="Q102" s="8" t="s">
        <v>1357</v>
      </c>
      <c r="R102" s="8" t="s">
        <v>879</v>
      </c>
      <c r="S102" s="8" t="s">
        <v>178</v>
      </c>
      <c r="T102" s="8" t="s">
        <v>22</v>
      </c>
      <c r="U102" s="8" t="s">
        <v>178</v>
      </c>
      <c r="V102" s="8" t="s">
        <v>1358</v>
      </c>
      <c r="W102" s="8" t="s">
        <v>1378</v>
      </c>
      <c r="X102" s="8" t="s">
        <v>179</v>
      </c>
      <c r="Z102" s="8" t="s">
        <v>1379</v>
      </c>
      <c r="AA102" s="8" t="s">
        <v>1380</v>
      </c>
      <c r="AC102" s="8" t="s">
        <v>420</v>
      </c>
      <c r="AD102" s="8" t="s">
        <v>1362</v>
      </c>
      <c r="AE102" s="8" t="s">
        <v>894</v>
      </c>
      <c r="AF102" s="8" t="s">
        <v>1381</v>
      </c>
      <c r="AH102" s="8" t="s">
        <v>234</v>
      </c>
      <c r="AI102" s="8">
        <v>432643249</v>
      </c>
    </row>
    <row r="103" spans="1:35" x14ac:dyDescent="0.2">
      <c r="A103" s="6">
        <v>101</v>
      </c>
      <c r="B103" s="7"/>
      <c r="C103" s="7" t="s">
        <v>1695</v>
      </c>
      <c r="D103" s="9" t="s">
        <v>240</v>
      </c>
      <c r="E103" s="9" t="s">
        <v>180</v>
      </c>
      <c r="F103" s="9" t="s">
        <v>22</v>
      </c>
      <c r="G103" s="9" t="str">
        <f t="shared" si="1"/>
        <v>大洲市立　長浜　中学校</v>
      </c>
      <c r="H103" s="9" t="s">
        <v>180</v>
      </c>
      <c r="I103" s="7"/>
      <c r="J103" s="7" t="s">
        <v>578</v>
      </c>
      <c r="K103" s="9" t="s">
        <v>181</v>
      </c>
      <c r="L103" s="7" t="s">
        <v>810</v>
      </c>
      <c r="M103" s="7" t="s">
        <v>811</v>
      </c>
      <c r="O103" s="8">
        <v>102</v>
      </c>
      <c r="Q103" s="8" t="s">
        <v>1357</v>
      </c>
      <c r="R103" s="8" t="s">
        <v>879</v>
      </c>
      <c r="S103" s="8" t="s">
        <v>180</v>
      </c>
      <c r="T103" s="8" t="s">
        <v>22</v>
      </c>
      <c r="U103" s="8" t="s">
        <v>180</v>
      </c>
      <c r="V103" s="8" t="s">
        <v>889</v>
      </c>
      <c r="W103" s="8" t="s">
        <v>1382</v>
      </c>
      <c r="X103" s="8" t="s">
        <v>181</v>
      </c>
      <c r="Z103" s="8" t="s">
        <v>1383</v>
      </c>
      <c r="AA103" s="8" t="s">
        <v>1384</v>
      </c>
      <c r="AC103" s="8" t="s">
        <v>421</v>
      </c>
      <c r="AD103" s="8" t="s">
        <v>893</v>
      </c>
      <c r="AE103" s="8" t="s">
        <v>894</v>
      </c>
      <c r="AF103" s="8" t="s">
        <v>1385</v>
      </c>
      <c r="AH103" s="8" t="s">
        <v>234</v>
      </c>
      <c r="AI103" s="8">
        <v>432585730</v>
      </c>
    </row>
    <row r="104" spans="1:35" x14ac:dyDescent="0.2">
      <c r="A104" s="6">
        <v>102</v>
      </c>
      <c r="B104" s="7"/>
      <c r="C104" s="7" t="s">
        <v>1696</v>
      </c>
      <c r="D104" s="9" t="s">
        <v>240</v>
      </c>
      <c r="E104" s="9" t="s">
        <v>182</v>
      </c>
      <c r="F104" s="9" t="s">
        <v>22</v>
      </c>
      <c r="G104" s="9" t="str">
        <f t="shared" si="1"/>
        <v>大洲市立　肱川　中学校</v>
      </c>
      <c r="H104" s="9" t="s">
        <v>182</v>
      </c>
      <c r="I104" s="7"/>
      <c r="J104" s="7" t="s">
        <v>579</v>
      </c>
      <c r="K104" s="9" t="s">
        <v>183</v>
      </c>
      <c r="L104" s="7" t="s">
        <v>812</v>
      </c>
      <c r="M104" s="7" t="s">
        <v>813</v>
      </c>
      <c r="O104" s="8">
        <v>103</v>
      </c>
      <c r="Q104" s="8" t="s">
        <v>1357</v>
      </c>
      <c r="R104" s="8" t="s">
        <v>879</v>
      </c>
      <c r="S104" s="8" t="s">
        <v>182</v>
      </c>
      <c r="T104" s="8" t="s">
        <v>22</v>
      </c>
      <c r="U104" s="8" t="s">
        <v>182</v>
      </c>
      <c r="V104" s="8" t="s">
        <v>1386</v>
      </c>
      <c r="W104" s="8" t="s">
        <v>1387</v>
      </c>
      <c r="X104" s="8" t="s">
        <v>183</v>
      </c>
      <c r="Z104" s="8" t="s">
        <v>1388</v>
      </c>
      <c r="AA104" s="8" t="s">
        <v>1389</v>
      </c>
      <c r="AC104" s="8" t="s">
        <v>422</v>
      </c>
      <c r="AD104" s="8" t="s">
        <v>1390</v>
      </c>
      <c r="AE104" s="8" t="s">
        <v>894</v>
      </c>
      <c r="AF104" s="8" t="s">
        <v>1391</v>
      </c>
      <c r="AH104" s="8" t="s">
        <v>234</v>
      </c>
      <c r="AI104" s="8">
        <v>435957702</v>
      </c>
    </row>
    <row r="105" spans="1:35" x14ac:dyDescent="0.2">
      <c r="A105" s="6">
        <v>103</v>
      </c>
      <c r="B105" s="7"/>
      <c r="C105" s="7"/>
      <c r="D105" s="9" t="s">
        <v>240</v>
      </c>
      <c r="E105" s="9" t="s">
        <v>184</v>
      </c>
      <c r="F105" s="9" t="s">
        <v>22</v>
      </c>
      <c r="G105" s="9" t="str">
        <f t="shared" si="1"/>
        <v>大洲市立　河辺　中学校</v>
      </c>
      <c r="H105" s="9" t="s">
        <v>184</v>
      </c>
      <c r="I105" s="7"/>
      <c r="J105" s="7" t="s">
        <v>580</v>
      </c>
      <c r="K105" s="9" t="s">
        <v>185</v>
      </c>
      <c r="L105" s="7" t="s">
        <v>814</v>
      </c>
      <c r="M105" s="7" t="s">
        <v>815</v>
      </c>
      <c r="O105" s="8">
        <v>104</v>
      </c>
      <c r="Q105" s="8" t="s">
        <v>1357</v>
      </c>
      <c r="R105" s="8" t="s">
        <v>879</v>
      </c>
      <c r="S105" s="8" t="s">
        <v>184</v>
      </c>
      <c r="T105" s="8" t="s">
        <v>22</v>
      </c>
      <c r="U105" s="8" t="s">
        <v>184</v>
      </c>
      <c r="V105" s="8" t="s">
        <v>1386</v>
      </c>
      <c r="W105" s="8" t="s">
        <v>1392</v>
      </c>
      <c r="X105" s="8" t="s">
        <v>185</v>
      </c>
      <c r="Z105" s="8" t="s">
        <v>1393</v>
      </c>
      <c r="AA105" s="8" t="s">
        <v>1394</v>
      </c>
      <c r="AC105" s="8" t="s">
        <v>423</v>
      </c>
      <c r="AD105" s="8" t="s">
        <v>1390</v>
      </c>
      <c r="AE105" s="8" t="s">
        <v>894</v>
      </c>
      <c r="AF105" s="8" t="s">
        <v>1395</v>
      </c>
      <c r="AH105" s="8" t="s">
        <v>234</v>
      </c>
      <c r="AI105" s="8" t="s">
        <v>234</v>
      </c>
    </row>
    <row r="106" spans="1:35" x14ac:dyDescent="0.2">
      <c r="A106" s="6">
        <v>104</v>
      </c>
      <c r="B106" s="7"/>
      <c r="C106" s="7"/>
      <c r="D106" s="9" t="s">
        <v>241</v>
      </c>
      <c r="E106" s="9" t="s">
        <v>186</v>
      </c>
      <c r="F106" s="9" t="s">
        <v>22</v>
      </c>
      <c r="G106" s="9" t="str">
        <f t="shared" si="1"/>
        <v>内子町立　内子　中学校</v>
      </c>
      <c r="H106" s="9" t="s">
        <v>186</v>
      </c>
      <c r="I106" s="7"/>
      <c r="J106" s="7" t="s">
        <v>581</v>
      </c>
      <c r="K106" s="9" t="s">
        <v>187</v>
      </c>
      <c r="L106" s="7" t="s">
        <v>816</v>
      </c>
      <c r="M106" s="7" t="s">
        <v>817</v>
      </c>
      <c r="O106" s="8">
        <v>105</v>
      </c>
      <c r="Q106" s="8" t="s">
        <v>1396</v>
      </c>
      <c r="R106" s="8" t="s">
        <v>879</v>
      </c>
      <c r="S106" s="8" t="s">
        <v>186</v>
      </c>
      <c r="T106" s="8" t="s">
        <v>22</v>
      </c>
      <c r="U106" s="8" t="s">
        <v>186</v>
      </c>
      <c r="V106" s="8" t="s">
        <v>1013</v>
      </c>
      <c r="W106" s="8" t="s">
        <v>1397</v>
      </c>
      <c r="X106" s="8" t="s">
        <v>187</v>
      </c>
      <c r="Z106" s="8" t="s">
        <v>1398</v>
      </c>
      <c r="AA106" s="8" t="s">
        <v>1399</v>
      </c>
      <c r="AC106" s="8" t="s">
        <v>424</v>
      </c>
      <c r="AD106" s="8" t="s">
        <v>1017</v>
      </c>
      <c r="AE106" s="8" t="s">
        <v>894</v>
      </c>
      <c r="AF106" s="8" t="s">
        <v>1400</v>
      </c>
      <c r="AH106" s="8" t="s">
        <v>234</v>
      </c>
      <c r="AI106" s="8">
        <v>433284907</v>
      </c>
    </row>
    <row r="107" spans="1:35" x14ac:dyDescent="0.2">
      <c r="A107" s="6">
        <v>105</v>
      </c>
      <c r="B107" s="7"/>
      <c r="C107" s="66" t="s">
        <v>1758</v>
      </c>
      <c r="D107" s="9" t="s">
        <v>241</v>
      </c>
      <c r="E107" s="9" t="s">
        <v>188</v>
      </c>
      <c r="F107" s="9" t="s">
        <v>22</v>
      </c>
      <c r="G107" s="9" t="str">
        <f t="shared" si="1"/>
        <v>内子町立　大瀬　中学校</v>
      </c>
      <c r="H107" s="9" t="s">
        <v>188</v>
      </c>
      <c r="I107" s="7"/>
      <c r="J107" s="7" t="s">
        <v>582</v>
      </c>
      <c r="K107" s="9" t="s">
        <v>189</v>
      </c>
      <c r="L107" s="7" t="s">
        <v>818</v>
      </c>
      <c r="M107" s="7" t="s">
        <v>819</v>
      </c>
      <c r="O107" s="8">
        <v>106</v>
      </c>
      <c r="Q107" s="8" t="s">
        <v>1396</v>
      </c>
      <c r="R107" s="8" t="s">
        <v>879</v>
      </c>
      <c r="S107" s="8" t="s">
        <v>188</v>
      </c>
      <c r="T107" s="8" t="s">
        <v>22</v>
      </c>
      <c r="U107" s="8" t="s">
        <v>188</v>
      </c>
      <c r="V107" s="8" t="s">
        <v>1013</v>
      </c>
      <c r="W107" s="8" t="s">
        <v>1401</v>
      </c>
      <c r="X107" s="8" t="s">
        <v>189</v>
      </c>
      <c r="Z107" s="8" t="s">
        <v>1402</v>
      </c>
      <c r="AA107" s="8" t="s">
        <v>1403</v>
      </c>
      <c r="AC107" s="8" t="s">
        <v>425</v>
      </c>
      <c r="AD107" s="8" t="s">
        <v>1017</v>
      </c>
      <c r="AE107" s="8" t="s">
        <v>894</v>
      </c>
      <c r="AF107" s="8" t="s">
        <v>1404</v>
      </c>
      <c r="AH107" s="8" t="s">
        <v>234</v>
      </c>
      <c r="AI107" s="8">
        <v>431931617</v>
      </c>
    </row>
    <row r="108" spans="1:35" x14ac:dyDescent="0.2">
      <c r="A108" s="6">
        <v>106</v>
      </c>
      <c r="B108" s="7"/>
      <c r="C108" s="66" t="s">
        <v>1750</v>
      </c>
      <c r="D108" s="9" t="s">
        <v>241</v>
      </c>
      <c r="E108" s="9" t="s">
        <v>190</v>
      </c>
      <c r="F108" s="9" t="s">
        <v>22</v>
      </c>
      <c r="G108" s="9" t="str">
        <f t="shared" si="1"/>
        <v>内子町立　五十崎　中学校</v>
      </c>
      <c r="H108" s="9" t="s">
        <v>190</v>
      </c>
      <c r="I108" s="7"/>
      <c r="J108" s="7" t="s">
        <v>583</v>
      </c>
      <c r="K108" s="9" t="s">
        <v>191</v>
      </c>
      <c r="L108" s="7" t="s">
        <v>820</v>
      </c>
      <c r="M108" s="7" t="s">
        <v>821</v>
      </c>
      <c r="O108" s="8">
        <v>107</v>
      </c>
      <c r="Q108" s="8" t="s">
        <v>1396</v>
      </c>
      <c r="R108" s="8" t="s">
        <v>879</v>
      </c>
      <c r="S108" s="8" t="s">
        <v>190</v>
      </c>
      <c r="T108" s="8" t="s">
        <v>22</v>
      </c>
      <c r="U108" s="8" t="s">
        <v>190</v>
      </c>
      <c r="V108" s="8" t="s">
        <v>1358</v>
      </c>
      <c r="W108" s="8" t="s">
        <v>916</v>
      </c>
      <c r="X108" s="8" t="s">
        <v>191</v>
      </c>
      <c r="Z108" s="8" t="s">
        <v>1405</v>
      </c>
      <c r="AA108" s="8" t="s">
        <v>1406</v>
      </c>
      <c r="AC108" s="8" t="s">
        <v>426</v>
      </c>
      <c r="AD108" s="8" t="s">
        <v>1362</v>
      </c>
      <c r="AE108" s="8" t="s">
        <v>894</v>
      </c>
      <c r="AF108" s="8" t="s">
        <v>919</v>
      </c>
      <c r="AH108" s="8" t="s">
        <v>234</v>
      </c>
      <c r="AI108" s="8">
        <v>431542023</v>
      </c>
    </row>
    <row r="109" spans="1:35" x14ac:dyDescent="0.2">
      <c r="A109" s="6">
        <v>107</v>
      </c>
      <c r="B109" s="7"/>
      <c r="C109" s="7"/>
      <c r="D109" s="9" t="s">
        <v>241</v>
      </c>
      <c r="E109" s="9" t="s">
        <v>192</v>
      </c>
      <c r="F109" s="9" t="s">
        <v>22</v>
      </c>
      <c r="G109" s="9" t="str">
        <f t="shared" si="1"/>
        <v>内子町立　小田　中学校</v>
      </c>
      <c r="H109" s="9" t="s">
        <v>192</v>
      </c>
      <c r="I109" s="7"/>
      <c r="J109" s="7" t="s">
        <v>584</v>
      </c>
      <c r="K109" s="9" t="s">
        <v>288</v>
      </c>
      <c r="L109" s="7" t="s">
        <v>822</v>
      </c>
      <c r="M109" s="7" t="s">
        <v>823</v>
      </c>
      <c r="O109" s="8">
        <v>108</v>
      </c>
      <c r="Q109" s="8" t="s">
        <v>1396</v>
      </c>
      <c r="R109" s="8" t="s">
        <v>879</v>
      </c>
      <c r="S109" s="8" t="s">
        <v>192</v>
      </c>
      <c r="T109" s="8" t="s">
        <v>22</v>
      </c>
      <c r="U109" s="8" t="s">
        <v>192</v>
      </c>
      <c r="V109" s="8" t="s">
        <v>1013</v>
      </c>
      <c r="W109" s="8" t="s">
        <v>1407</v>
      </c>
      <c r="X109" s="8" t="s">
        <v>1408</v>
      </c>
      <c r="Z109" s="8" t="s">
        <v>1409</v>
      </c>
      <c r="AA109" s="8" t="s">
        <v>1410</v>
      </c>
      <c r="AC109" s="8" t="s">
        <v>427</v>
      </c>
      <c r="AD109" s="8" t="s">
        <v>1017</v>
      </c>
      <c r="AE109" s="8" t="s">
        <v>894</v>
      </c>
      <c r="AF109" s="8" t="s">
        <v>1411</v>
      </c>
      <c r="AH109" s="8" t="s">
        <v>234</v>
      </c>
      <c r="AI109" s="8">
        <v>431966387</v>
      </c>
    </row>
    <row r="110" spans="1:35" x14ac:dyDescent="0.2">
      <c r="A110" s="6">
        <v>108</v>
      </c>
      <c r="B110" s="7" t="s">
        <v>1697</v>
      </c>
      <c r="C110" s="7" t="s">
        <v>1698</v>
      </c>
      <c r="D110" s="9" t="s">
        <v>242</v>
      </c>
      <c r="E110" s="9" t="s">
        <v>1548</v>
      </c>
      <c r="F110" s="9" t="s">
        <v>22</v>
      </c>
      <c r="G110" s="9" t="str">
        <f t="shared" si="1"/>
        <v>八幡浜市立　八幡浜　中学校</v>
      </c>
      <c r="H110" s="9" t="s">
        <v>1548</v>
      </c>
      <c r="I110" s="7"/>
      <c r="J110" s="7" t="s">
        <v>585</v>
      </c>
      <c r="K110" s="9" t="s">
        <v>194</v>
      </c>
      <c r="L110" s="7" t="s">
        <v>824</v>
      </c>
      <c r="M110" s="7" t="s">
        <v>825</v>
      </c>
      <c r="O110" s="8">
        <v>110</v>
      </c>
      <c r="Q110" s="8" t="s">
        <v>1412</v>
      </c>
      <c r="R110" s="8" t="s">
        <v>879</v>
      </c>
      <c r="S110" s="8" t="s">
        <v>193</v>
      </c>
      <c r="T110" s="8" t="s">
        <v>22</v>
      </c>
      <c r="U110" s="8" t="s">
        <v>193</v>
      </c>
      <c r="V110" s="8" t="s">
        <v>1413</v>
      </c>
      <c r="W110" s="8" t="s">
        <v>1415</v>
      </c>
      <c r="X110" s="8" t="s">
        <v>194</v>
      </c>
      <c r="Z110" s="8" t="s">
        <v>1416</v>
      </c>
      <c r="AA110" s="8" t="s">
        <v>1417</v>
      </c>
      <c r="AC110" s="8" t="s">
        <v>428</v>
      </c>
      <c r="AD110" s="8" t="s">
        <v>1414</v>
      </c>
      <c r="AE110" s="8" t="s">
        <v>894</v>
      </c>
      <c r="AF110" s="8" t="s">
        <v>1418</v>
      </c>
      <c r="AH110" s="8">
        <v>432413567</v>
      </c>
      <c r="AI110" s="8">
        <v>431883937</v>
      </c>
    </row>
    <row r="111" spans="1:35" x14ac:dyDescent="0.2">
      <c r="A111" s="6">
        <v>109</v>
      </c>
      <c r="B111" s="7"/>
      <c r="C111" s="7"/>
      <c r="D111" s="9" t="s">
        <v>242</v>
      </c>
      <c r="E111" s="9" t="s">
        <v>195</v>
      </c>
      <c r="F111" s="9" t="s">
        <v>22</v>
      </c>
      <c r="G111" s="9" t="str">
        <f t="shared" si="1"/>
        <v>八幡浜市立　真穴　中学校</v>
      </c>
      <c r="H111" s="9" t="s">
        <v>195</v>
      </c>
      <c r="I111" s="7"/>
      <c r="J111" s="7" t="s">
        <v>586</v>
      </c>
      <c r="K111" s="9" t="s">
        <v>196</v>
      </c>
      <c r="L111" s="7" t="s">
        <v>826</v>
      </c>
      <c r="M111" s="7" t="s">
        <v>827</v>
      </c>
      <c r="O111" s="8">
        <v>112</v>
      </c>
      <c r="Q111" s="8" t="s">
        <v>1412</v>
      </c>
      <c r="R111" s="8" t="s">
        <v>879</v>
      </c>
      <c r="S111" s="8" t="s">
        <v>195</v>
      </c>
      <c r="T111" s="8" t="s">
        <v>22</v>
      </c>
      <c r="U111" s="8" t="s">
        <v>195</v>
      </c>
      <c r="V111" s="8" t="s">
        <v>1413</v>
      </c>
      <c r="W111" s="8" t="s">
        <v>1153</v>
      </c>
      <c r="X111" s="8" t="s">
        <v>196</v>
      </c>
      <c r="Z111" s="8" t="s">
        <v>1419</v>
      </c>
      <c r="AA111" s="8" t="s">
        <v>1420</v>
      </c>
      <c r="AC111" s="8" t="s">
        <v>429</v>
      </c>
      <c r="AD111" s="8" t="s">
        <v>1414</v>
      </c>
      <c r="AE111" s="8" t="s">
        <v>894</v>
      </c>
      <c r="AF111" s="8" t="s">
        <v>1157</v>
      </c>
      <c r="AH111" s="8">
        <v>432369108</v>
      </c>
      <c r="AI111" s="8">
        <v>431927238</v>
      </c>
    </row>
    <row r="112" spans="1:35" x14ac:dyDescent="0.2">
      <c r="A112" s="6">
        <v>110</v>
      </c>
      <c r="B112" s="7" t="s">
        <v>1699</v>
      </c>
      <c r="C112" s="7" t="s">
        <v>1700</v>
      </c>
      <c r="D112" s="9" t="s">
        <v>242</v>
      </c>
      <c r="E112" s="9" t="s">
        <v>197</v>
      </c>
      <c r="F112" s="9" t="s">
        <v>22</v>
      </c>
      <c r="G112" s="9" t="str">
        <f t="shared" si="1"/>
        <v>八幡浜市立　保内　中学校</v>
      </c>
      <c r="H112" s="9" t="s">
        <v>197</v>
      </c>
      <c r="I112" s="7"/>
      <c r="J112" s="7" t="s">
        <v>587</v>
      </c>
      <c r="K112" s="9" t="s">
        <v>289</v>
      </c>
      <c r="L112" s="7" t="s">
        <v>828</v>
      </c>
      <c r="M112" s="7" t="s">
        <v>829</v>
      </c>
      <c r="O112" s="8">
        <v>113</v>
      </c>
      <c r="Q112" s="8" t="s">
        <v>1412</v>
      </c>
      <c r="R112" s="8" t="s">
        <v>879</v>
      </c>
      <c r="S112" s="8" t="s">
        <v>197</v>
      </c>
      <c r="T112" s="8" t="s">
        <v>22</v>
      </c>
      <c r="U112" s="8" t="s">
        <v>197</v>
      </c>
      <c r="V112" s="8" t="s">
        <v>1413</v>
      </c>
      <c r="W112" s="8" t="s">
        <v>1421</v>
      </c>
      <c r="X112" s="8" t="s">
        <v>1422</v>
      </c>
      <c r="Y112" s="8" t="s">
        <v>1423</v>
      </c>
      <c r="Z112" s="8" t="s">
        <v>1424</v>
      </c>
      <c r="AA112" s="8" t="s">
        <v>1425</v>
      </c>
      <c r="AC112" s="8" t="s">
        <v>430</v>
      </c>
      <c r="AD112" s="8" t="s">
        <v>1414</v>
      </c>
      <c r="AE112" s="8" t="s">
        <v>894</v>
      </c>
      <c r="AF112" s="8" t="s">
        <v>1426</v>
      </c>
      <c r="AH112" s="8">
        <v>431821806</v>
      </c>
      <c r="AI112" s="8">
        <v>432646147</v>
      </c>
    </row>
    <row r="113" spans="1:35" x14ac:dyDescent="0.2">
      <c r="A113" s="6">
        <v>111</v>
      </c>
      <c r="B113" s="7"/>
      <c r="C113" s="7" t="s">
        <v>1701</v>
      </c>
      <c r="D113" s="9" t="s">
        <v>243</v>
      </c>
      <c r="E113" s="9" t="s">
        <v>198</v>
      </c>
      <c r="F113" s="9" t="s">
        <v>22</v>
      </c>
      <c r="G113" s="9" t="str">
        <f t="shared" si="1"/>
        <v>伊方町立　伊方　中学校</v>
      </c>
      <c r="H113" s="9" t="s">
        <v>198</v>
      </c>
      <c r="I113" s="7"/>
      <c r="J113" s="7" t="s">
        <v>588</v>
      </c>
      <c r="K113" s="9" t="s">
        <v>199</v>
      </c>
      <c r="L113" s="7" t="s">
        <v>830</v>
      </c>
      <c r="M113" s="7" t="s">
        <v>831</v>
      </c>
      <c r="O113" s="8">
        <v>114</v>
      </c>
      <c r="Q113" s="8" t="s">
        <v>1427</v>
      </c>
      <c r="R113" s="8" t="s">
        <v>879</v>
      </c>
      <c r="S113" s="8" t="s">
        <v>198</v>
      </c>
      <c r="T113" s="8" t="s">
        <v>22</v>
      </c>
      <c r="U113" s="8" t="s">
        <v>198</v>
      </c>
      <c r="V113" s="8" t="s">
        <v>1413</v>
      </c>
      <c r="W113" s="8" t="s">
        <v>1307</v>
      </c>
      <c r="X113" s="8" t="s">
        <v>199</v>
      </c>
      <c r="Z113" s="8" t="s">
        <v>1428</v>
      </c>
      <c r="AA113" s="8" t="s">
        <v>1429</v>
      </c>
      <c r="AC113" s="8" t="s">
        <v>431</v>
      </c>
      <c r="AD113" s="8" t="s">
        <v>1414</v>
      </c>
      <c r="AE113" s="8" t="s">
        <v>894</v>
      </c>
      <c r="AF113" s="8" t="s">
        <v>1310</v>
      </c>
      <c r="AH113" s="8" t="s">
        <v>234</v>
      </c>
      <c r="AI113" s="8">
        <v>434559155</v>
      </c>
    </row>
    <row r="114" spans="1:35" x14ac:dyDescent="0.2">
      <c r="A114" s="6">
        <v>112</v>
      </c>
      <c r="B114" s="7" t="s">
        <v>1702</v>
      </c>
      <c r="C114" s="7"/>
      <c r="D114" s="9" t="s">
        <v>243</v>
      </c>
      <c r="E114" s="9" t="s">
        <v>200</v>
      </c>
      <c r="F114" s="9" t="s">
        <v>22</v>
      </c>
      <c r="G114" s="9" t="str">
        <f t="shared" si="1"/>
        <v>伊方町立　瀬戸　中学校</v>
      </c>
      <c r="H114" s="9" t="s">
        <v>200</v>
      </c>
      <c r="I114" s="7"/>
      <c r="J114" s="7" t="s">
        <v>589</v>
      </c>
      <c r="K114" s="9" t="s">
        <v>201</v>
      </c>
      <c r="L114" s="7" t="s">
        <v>832</v>
      </c>
      <c r="M114" s="7" t="s">
        <v>833</v>
      </c>
      <c r="O114" s="8">
        <v>115</v>
      </c>
      <c r="Q114" s="8" t="s">
        <v>1427</v>
      </c>
      <c r="R114" s="8" t="s">
        <v>879</v>
      </c>
      <c r="S114" s="8" t="s">
        <v>200</v>
      </c>
      <c r="T114" s="8" t="s">
        <v>22</v>
      </c>
      <c r="U114" s="8" t="s">
        <v>200</v>
      </c>
      <c r="V114" s="8" t="s">
        <v>1413</v>
      </c>
      <c r="W114" s="8" t="s">
        <v>1430</v>
      </c>
      <c r="X114" s="8" t="s">
        <v>201</v>
      </c>
      <c r="Z114" s="8" t="s">
        <v>1431</v>
      </c>
      <c r="AA114" s="8" t="s">
        <v>1432</v>
      </c>
      <c r="AC114" s="8" t="s">
        <v>432</v>
      </c>
      <c r="AD114" s="8" t="s">
        <v>1414</v>
      </c>
      <c r="AE114" s="8" t="s">
        <v>894</v>
      </c>
      <c r="AF114" s="8" t="s">
        <v>1433</v>
      </c>
      <c r="AH114" s="8">
        <v>431573531</v>
      </c>
      <c r="AI114" s="8">
        <v>432346456</v>
      </c>
    </row>
    <row r="115" spans="1:35" x14ac:dyDescent="0.2">
      <c r="A115" s="6">
        <v>113</v>
      </c>
      <c r="B115" s="7"/>
      <c r="C115" s="7"/>
      <c r="D115" s="9" t="s">
        <v>243</v>
      </c>
      <c r="E115" s="9" t="s">
        <v>202</v>
      </c>
      <c r="F115" s="9" t="s">
        <v>22</v>
      </c>
      <c r="G115" s="9" t="str">
        <f t="shared" si="1"/>
        <v>伊方町立　三崎　中学校</v>
      </c>
      <c r="H115" s="9" t="s">
        <v>202</v>
      </c>
      <c r="I115" s="7"/>
      <c r="J115" s="7" t="s">
        <v>590</v>
      </c>
      <c r="K115" s="9" t="s">
        <v>203</v>
      </c>
      <c r="L115" s="7" t="s">
        <v>834</v>
      </c>
      <c r="M115" s="7" t="s">
        <v>835</v>
      </c>
      <c r="O115" s="8">
        <v>116</v>
      </c>
      <c r="Q115" s="8" t="s">
        <v>1427</v>
      </c>
      <c r="R115" s="8" t="s">
        <v>879</v>
      </c>
      <c r="S115" s="8" t="s">
        <v>202</v>
      </c>
      <c r="T115" s="8" t="s">
        <v>22</v>
      </c>
      <c r="U115" s="8" t="s">
        <v>202</v>
      </c>
      <c r="V115" s="8" t="s">
        <v>1413</v>
      </c>
      <c r="W115" s="8" t="s">
        <v>1434</v>
      </c>
      <c r="X115" s="8" t="s">
        <v>203</v>
      </c>
      <c r="Z115" s="8" t="s">
        <v>1435</v>
      </c>
      <c r="AA115" s="8" t="s">
        <v>1436</v>
      </c>
      <c r="AC115" s="8" t="s">
        <v>433</v>
      </c>
      <c r="AD115" s="8" t="s">
        <v>1414</v>
      </c>
      <c r="AE115" s="8" t="s">
        <v>894</v>
      </c>
      <c r="AF115" s="8" t="s">
        <v>1437</v>
      </c>
      <c r="AH115" s="8">
        <v>431814086</v>
      </c>
      <c r="AI115" s="8">
        <v>432531181</v>
      </c>
    </row>
    <row r="116" spans="1:35" x14ac:dyDescent="0.2">
      <c r="A116" s="6">
        <v>114</v>
      </c>
      <c r="B116" s="7" t="s">
        <v>1703</v>
      </c>
      <c r="C116" s="7" t="s">
        <v>1704</v>
      </c>
      <c r="D116" s="9" t="s">
        <v>244</v>
      </c>
      <c r="E116" s="9" t="s">
        <v>204</v>
      </c>
      <c r="F116" s="9" t="s">
        <v>22</v>
      </c>
      <c r="G116" s="9" t="str">
        <f t="shared" si="1"/>
        <v>西予市立　明浜　中学校</v>
      </c>
      <c r="H116" s="9" t="s">
        <v>204</v>
      </c>
      <c r="I116" s="7"/>
      <c r="J116" s="7" t="s">
        <v>591</v>
      </c>
      <c r="K116" s="9" t="s">
        <v>205</v>
      </c>
      <c r="L116" s="7" t="s">
        <v>836</v>
      </c>
      <c r="M116" s="7" t="s">
        <v>837</v>
      </c>
      <c r="O116" s="8">
        <v>117</v>
      </c>
      <c r="Q116" s="8" t="s">
        <v>1438</v>
      </c>
      <c r="R116" s="8" t="s">
        <v>879</v>
      </c>
      <c r="S116" s="8" t="s">
        <v>204</v>
      </c>
      <c r="T116" s="8" t="s">
        <v>22</v>
      </c>
      <c r="U116" s="8" t="s">
        <v>204</v>
      </c>
      <c r="V116" s="8" t="s">
        <v>1386</v>
      </c>
      <c r="W116" s="8" t="s">
        <v>1439</v>
      </c>
      <c r="X116" s="8" t="s">
        <v>205</v>
      </c>
      <c r="Z116" s="8" t="s">
        <v>1440</v>
      </c>
      <c r="AA116" s="8" t="s">
        <v>1441</v>
      </c>
      <c r="AC116" s="8" t="s">
        <v>434</v>
      </c>
      <c r="AD116" s="8" t="s">
        <v>1390</v>
      </c>
      <c r="AE116" s="8" t="s">
        <v>894</v>
      </c>
      <c r="AF116" s="8" t="s">
        <v>1442</v>
      </c>
      <c r="AH116" s="8">
        <v>431816763</v>
      </c>
      <c r="AI116" s="8">
        <v>432601184</v>
      </c>
    </row>
    <row r="117" spans="1:35" x14ac:dyDescent="0.2">
      <c r="A117" s="6">
        <v>115</v>
      </c>
      <c r="B117" s="7" t="s">
        <v>1705</v>
      </c>
      <c r="C117" s="7" t="s">
        <v>1706</v>
      </c>
      <c r="D117" s="9" t="s">
        <v>244</v>
      </c>
      <c r="E117" s="9" t="s">
        <v>206</v>
      </c>
      <c r="F117" s="9" t="s">
        <v>22</v>
      </c>
      <c r="G117" s="9" t="str">
        <f t="shared" si="1"/>
        <v>西予市立　宇和　中学校</v>
      </c>
      <c r="H117" s="9" t="s">
        <v>206</v>
      </c>
      <c r="I117" s="7"/>
      <c r="J117" s="7" t="s">
        <v>592</v>
      </c>
      <c r="K117" s="9" t="s">
        <v>207</v>
      </c>
      <c r="L117" s="7" t="s">
        <v>838</v>
      </c>
      <c r="M117" s="7" t="s">
        <v>839</v>
      </c>
      <c r="O117" s="8">
        <v>118</v>
      </c>
      <c r="Q117" s="8" t="s">
        <v>1438</v>
      </c>
      <c r="R117" s="8" t="s">
        <v>879</v>
      </c>
      <c r="S117" s="8" t="s">
        <v>206</v>
      </c>
      <c r="T117" s="8" t="s">
        <v>22</v>
      </c>
      <c r="U117" s="8" t="s">
        <v>206</v>
      </c>
      <c r="V117" s="8" t="s">
        <v>1386</v>
      </c>
      <c r="W117" s="8" t="s">
        <v>1443</v>
      </c>
      <c r="X117" s="8" t="s">
        <v>207</v>
      </c>
      <c r="Z117" s="8" t="s">
        <v>1444</v>
      </c>
      <c r="AA117" s="8" t="s">
        <v>1445</v>
      </c>
      <c r="AC117" s="8" t="s">
        <v>435</v>
      </c>
      <c r="AD117" s="8" t="s">
        <v>1390</v>
      </c>
      <c r="AE117" s="8" t="s">
        <v>894</v>
      </c>
      <c r="AF117" s="8" t="s">
        <v>1446</v>
      </c>
      <c r="AH117" s="8">
        <v>432491492</v>
      </c>
      <c r="AI117" s="8">
        <v>432501055</v>
      </c>
    </row>
    <row r="118" spans="1:35" x14ac:dyDescent="0.2">
      <c r="A118" s="6">
        <v>116</v>
      </c>
      <c r="B118" s="7"/>
      <c r="C118" s="66" t="s">
        <v>1757</v>
      </c>
      <c r="D118" s="9" t="s">
        <v>244</v>
      </c>
      <c r="E118" s="9" t="s">
        <v>208</v>
      </c>
      <c r="F118" s="9" t="s">
        <v>22</v>
      </c>
      <c r="G118" s="9" t="str">
        <f t="shared" si="1"/>
        <v>西予市立　野村　中学校</v>
      </c>
      <c r="H118" s="9" t="s">
        <v>208</v>
      </c>
      <c r="I118" s="7"/>
      <c r="J118" s="7" t="s">
        <v>593</v>
      </c>
      <c r="K118" s="9" t="s">
        <v>290</v>
      </c>
      <c r="L118" s="7" t="s">
        <v>840</v>
      </c>
      <c r="M118" s="7" t="s">
        <v>841</v>
      </c>
      <c r="O118" s="8">
        <v>119</v>
      </c>
      <c r="Q118" s="8" t="s">
        <v>1438</v>
      </c>
      <c r="R118" s="8" t="s">
        <v>879</v>
      </c>
      <c r="S118" s="8" t="s">
        <v>208</v>
      </c>
      <c r="T118" s="8" t="s">
        <v>22</v>
      </c>
      <c r="U118" s="8" t="s">
        <v>208</v>
      </c>
      <c r="V118" s="8" t="s">
        <v>1386</v>
      </c>
      <c r="W118" s="8" t="s">
        <v>1447</v>
      </c>
      <c r="X118" s="8" t="s">
        <v>1448</v>
      </c>
      <c r="Z118" s="8" t="s">
        <v>1449</v>
      </c>
      <c r="AA118" s="8" t="s">
        <v>1450</v>
      </c>
      <c r="AC118" s="8" t="s">
        <v>436</v>
      </c>
      <c r="AD118" s="8" t="s">
        <v>1390</v>
      </c>
      <c r="AE118" s="8" t="s">
        <v>894</v>
      </c>
      <c r="AF118" s="8" t="s">
        <v>1451</v>
      </c>
      <c r="AH118" s="8" t="s">
        <v>234</v>
      </c>
      <c r="AI118" s="8">
        <v>431884731</v>
      </c>
    </row>
    <row r="119" spans="1:35" x14ac:dyDescent="0.2">
      <c r="A119" s="6">
        <v>117</v>
      </c>
      <c r="B119" s="7"/>
      <c r="C119" s="7"/>
      <c r="D119" s="9" t="s">
        <v>244</v>
      </c>
      <c r="E119" s="9" t="s">
        <v>209</v>
      </c>
      <c r="F119" s="9" t="s">
        <v>22</v>
      </c>
      <c r="G119" s="9" t="str">
        <f t="shared" si="1"/>
        <v>西予市立　城川　中学校</v>
      </c>
      <c r="H119" s="9" t="s">
        <v>209</v>
      </c>
      <c r="I119" s="7"/>
      <c r="J119" s="7" t="s">
        <v>594</v>
      </c>
      <c r="K119" s="9" t="s">
        <v>210</v>
      </c>
      <c r="L119" s="7" t="s">
        <v>842</v>
      </c>
      <c r="M119" s="7" t="s">
        <v>843</v>
      </c>
      <c r="O119" s="8">
        <v>120</v>
      </c>
      <c r="Q119" s="8" t="s">
        <v>1438</v>
      </c>
      <c r="R119" s="8" t="s">
        <v>879</v>
      </c>
      <c r="S119" s="8" t="s">
        <v>209</v>
      </c>
      <c r="T119" s="8" t="s">
        <v>22</v>
      </c>
      <c r="U119" s="8" t="s">
        <v>209</v>
      </c>
      <c r="V119" s="8" t="s">
        <v>1386</v>
      </c>
      <c r="W119" s="8" t="s">
        <v>1452</v>
      </c>
      <c r="X119" s="8" t="s">
        <v>210</v>
      </c>
      <c r="Z119" s="8" t="s">
        <v>1453</v>
      </c>
      <c r="AA119" s="8" t="s">
        <v>1454</v>
      </c>
      <c r="AC119" s="8" t="s">
        <v>437</v>
      </c>
      <c r="AD119" s="8" t="s">
        <v>1390</v>
      </c>
      <c r="AE119" s="8" t="s">
        <v>894</v>
      </c>
      <c r="AF119" s="8" t="s">
        <v>1455</v>
      </c>
      <c r="AH119" s="8" t="s">
        <v>234</v>
      </c>
      <c r="AI119" s="8">
        <v>432991098</v>
      </c>
    </row>
    <row r="120" spans="1:35" x14ac:dyDescent="0.2">
      <c r="A120" s="6">
        <v>118</v>
      </c>
      <c r="B120" s="7"/>
      <c r="C120" s="7" t="s">
        <v>1707</v>
      </c>
      <c r="D120" s="9" t="s">
        <v>244</v>
      </c>
      <c r="E120" s="9" t="s">
        <v>211</v>
      </c>
      <c r="F120" s="9" t="s">
        <v>22</v>
      </c>
      <c r="G120" s="9" t="str">
        <f t="shared" si="1"/>
        <v>西予市立　三瓶　中学校</v>
      </c>
      <c r="H120" s="9" t="s">
        <v>211</v>
      </c>
      <c r="I120" s="7"/>
      <c r="J120" s="7" t="s">
        <v>595</v>
      </c>
      <c r="K120" s="9" t="s">
        <v>291</v>
      </c>
      <c r="L120" s="7" t="s">
        <v>844</v>
      </c>
      <c r="M120" s="7" t="s">
        <v>845</v>
      </c>
      <c r="O120" s="8">
        <v>121</v>
      </c>
      <c r="Q120" s="8" t="s">
        <v>1438</v>
      </c>
      <c r="R120" s="8" t="s">
        <v>879</v>
      </c>
      <c r="S120" s="8" t="s">
        <v>211</v>
      </c>
      <c r="T120" s="8" t="s">
        <v>22</v>
      </c>
      <c r="U120" s="8" t="s">
        <v>211</v>
      </c>
      <c r="V120" s="8" t="s">
        <v>1413</v>
      </c>
      <c r="W120" s="8" t="s">
        <v>1456</v>
      </c>
      <c r="X120" s="8" t="s">
        <v>1457</v>
      </c>
      <c r="Z120" s="8" t="s">
        <v>1458</v>
      </c>
      <c r="AA120" s="8" t="s">
        <v>1459</v>
      </c>
      <c r="AC120" s="8" t="s">
        <v>438</v>
      </c>
      <c r="AD120" s="8" t="s">
        <v>1414</v>
      </c>
      <c r="AE120" s="8" t="s">
        <v>894</v>
      </c>
      <c r="AF120" s="8" t="s">
        <v>1460</v>
      </c>
      <c r="AH120" s="8" t="s">
        <v>234</v>
      </c>
      <c r="AI120" s="8">
        <v>431973364</v>
      </c>
    </row>
    <row r="121" spans="1:35" x14ac:dyDescent="0.2">
      <c r="A121" s="6">
        <v>119</v>
      </c>
      <c r="B121" s="7" t="s">
        <v>1708</v>
      </c>
      <c r="C121" s="7" t="s">
        <v>1709</v>
      </c>
      <c r="D121" s="9" t="s">
        <v>245</v>
      </c>
      <c r="E121" s="9" t="s">
        <v>212</v>
      </c>
      <c r="F121" s="9" t="s">
        <v>22</v>
      </c>
      <c r="G121" s="9" t="str">
        <f t="shared" si="1"/>
        <v>宇和島市立　城東　中学校</v>
      </c>
      <c r="H121" s="9" t="s">
        <v>212</v>
      </c>
      <c r="I121" s="7"/>
      <c r="J121" s="7" t="s">
        <v>596</v>
      </c>
      <c r="K121" s="9" t="s">
        <v>292</v>
      </c>
      <c r="L121" s="7" t="s">
        <v>846</v>
      </c>
      <c r="M121" s="7" t="s">
        <v>847</v>
      </c>
      <c r="O121" s="8">
        <v>122</v>
      </c>
      <c r="Q121" s="8" t="s">
        <v>1461</v>
      </c>
      <c r="R121" s="8" t="s">
        <v>879</v>
      </c>
      <c r="S121" s="8" t="s">
        <v>212</v>
      </c>
      <c r="T121" s="8" t="s">
        <v>22</v>
      </c>
      <c r="U121" s="8" t="s">
        <v>212</v>
      </c>
      <c r="V121" s="8" t="s">
        <v>1462</v>
      </c>
      <c r="W121" s="8" t="s">
        <v>1463</v>
      </c>
      <c r="X121" s="8" t="s">
        <v>1464</v>
      </c>
      <c r="Z121" s="8" t="s">
        <v>1465</v>
      </c>
      <c r="AA121" s="8" t="s">
        <v>1466</v>
      </c>
      <c r="AC121" s="8" t="s">
        <v>439</v>
      </c>
      <c r="AD121" s="8" t="s">
        <v>1467</v>
      </c>
      <c r="AE121" s="8" t="s">
        <v>894</v>
      </c>
      <c r="AF121" s="8" t="s">
        <v>1468</v>
      </c>
      <c r="AH121" s="8">
        <v>432648543</v>
      </c>
      <c r="AI121" s="8">
        <v>432657673</v>
      </c>
    </row>
    <row r="122" spans="1:35" x14ac:dyDescent="0.2">
      <c r="A122" s="6">
        <v>120</v>
      </c>
      <c r="B122" s="7"/>
      <c r="C122" s="66" t="s">
        <v>1763</v>
      </c>
      <c r="D122" s="9" t="s">
        <v>245</v>
      </c>
      <c r="E122" s="9" t="s">
        <v>213</v>
      </c>
      <c r="F122" s="9" t="s">
        <v>22</v>
      </c>
      <c r="G122" s="9" t="str">
        <f t="shared" si="1"/>
        <v>宇和島市立　城南　中学校</v>
      </c>
      <c r="H122" s="9" t="s">
        <v>213</v>
      </c>
      <c r="I122" s="7"/>
      <c r="J122" s="7" t="s">
        <v>597</v>
      </c>
      <c r="K122" s="9" t="s">
        <v>293</v>
      </c>
      <c r="L122" s="7" t="s">
        <v>848</v>
      </c>
      <c r="M122" s="7" t="s">
        <v>849</v>
      </c>
      <c r="O122" s="8">
        <v>123</v>
      </c>
      <c r="Q122" s="8" t="s">
        <v>1461</v>
      </c>
      <c r="R122" s="8" t="s">
        <v>879</v>
      </c>
      <c r="S122" s="8" t="s">
        <v>213</v>
      </c>
      <c r="T122" s="8" t="s">
        <v>22</v>
      </c>
      <c r="U122" s="8" t="s">
        <v>213</v>
      </c>
      <c r="V122" s="8" t="s">
        <v>1462</v>
      </c>
      <c r="W122" s="8" t="s">
        <v>1469</v>
      </c>
      <c r="X122" s="8" t="s">
        <v>1470</v>
      </c>
      <c r="Z122" s="8" t="s">
        <v>1471</v>
      </c>
      <c r="AA122" s="8" t="s">
        <v>1472</v>
      </c>
      <c r="AC122" s="8" t="s">
        <v>440</v>
      </c>
      <c r="AD122" s="8" t="s">
        <v>1467</v>
      </c>
      <c r="AE122" s="8" t="s">
        <v>894</v>
      </c>
      <c r="AF122" s="8" t="s">
        <v>1125</v>
      </c>
      <c r="AH122" s="8" t="s">
        <v>234</v>
      </c>
      <c r="AI122" s="8">
        <v>432667786</v>
      </c>
    </row>
    <row r="123" spans="1:35" x14ac:dyDescent="0.2">
      <c r="A123" s="6">
        <v>121</v>
      </c>
      <c r="B123" s="7"/>
      <c r="C123" s="66" t="s">
        <v>1752</v>
      </c>
      <c r="D123" s="9" t="s">
        <v>245</v>
      </c>
      <c r="E123" s="9" t="s">
        <v>214</v>
      </c>
      <c r="F123" s="9" t="s">
        <v>22</v>
      </c>
      <c r="G123" s="9" t="str">
        <f t="shared" si="1"/>
        <v>宇和島市立　城北　中学校</v>
      </c>
      <c r="H123" s="9" t="s">
        <v>214</v>
      </c>
      <c r="I123" s="7"/>
      <c r="J123" s="7" t="s">
        <v>598</v>
      </c>
      <c r="K123" s="9" t="s">
        <v>294</v>
      </c>
      <c r="L123" s="7" t="s">
        <v>850</v>
      </c>
      <c r="M123" s="7" t="s">
        <v>851</v>
      </c>
      <c r="O123" s="8">
        <v>124</v>
      </c>
      <c r="Q123" s="8" t="s">
        <v>1461</v>
      </c>
      <c r="R123" s="8" t="s">
        <v>879</v>
      </c>
      <c r="S123" s="8" t="s">
        <v>214</v>
      </c>
      <c r="T123" s="8" t="s">
        <v>22</v>
      </c>
      <c r="U123" s="8" t="s">
        <v>214</v>
      </c>
      <c r="V123" s="8" t="s">
        <v>1462</v>
      </c>
      <c r="W123" s="8" t="s">
        <v>1359</v>
      </c>
      <c r="X123" s="8" t="s">
        <v>1473</v>
      </c>
      <c r="Z123" s="8" t="s">
        <v>1474</v>
      </c>
      <c r="AA123" s="8" t="s">
        <v>1475</v>
      </c>
      <c r="AC123" s="8" t="s">
        <v>441</v>
      </c>
      <c r="AD123" s="8" t="s">
        <v>1467</v>
      </c>
      <c r="AE123" s="8" t="s">
        <v>894</v>
      </c>
      <c r="AF123" s="8" t="s">
        <v>1363</v>
      </c>
      <c r="AH123" s="8" t="s">
        <v>234</v>
      </c>
      <c r="AI123" s="8">
        <v>431618691</v>
      </c>
    </row>
    <row r="124" spans="1:35" x14ac:dyDescent="0.2">
      <c r="A124" s="6">
        <v>122</v>
      </c>
      <c r="B124" s="7"/>
      <c r="C124" s="7" t="s">
        <v>1710</v>
      </c>
      <c r="D124" s="9" t="s">
        <v>245</v>
      </c>
      <c r="E124" s="9" t="s">
        <v>215</v>
      </c>
      <c r="F124" s="9" t="s">
        <v>22</v>
      </c>
      <c r="G124" s="9" t="str">
        <f t="shared" si="1"/>
        <v>宇和島市立　吉田　中学校</v>
      </c>
      <c r="H124" s="9" t="s">
        <v>215</v>
      </c>
      <c r="I124" s="7"/>
      <c r="J124" s="7" t="s">
        <v>599</v>
      </c>
      <c r="K124" s="9" t="s">
        <v>295</v>
      </c>
      <c r="L124" s="7" t="s">
        <v>852</v>
      </c>
      <c r="M124" s="7" t="s">
        <v>853</v>
      </c>
      <c r="O124" s="8">
        <v>125</v>
      </c>
      <c r="Q124" s="8" t="s">
        <v>1461</v>
      </c>
      <c r="R124" s="8" t="s">
        <v>879</v>
      </c>
      <c r="S124" s="8" t="s">
        <v>215</v>
      </c>
      <c r="T124" s="8" t="s">
        <v>22</v>
      </c>
      <c r="U124" s="8" t="s">
        <v>215</v>
      </c>
      <c r="V124" s="8" t="s">
        <v>889</v>
      </c>
      <c r="W124" s="8" t="s">
        <v>1476</v>
      </c>
      <c r="X124" s="8" t="s">
        <v>1477</v>
      </c>
      <c r="Z124" s="8" t="s">
        <v>1478</v>
      </c>
      <c r="AA124" s="8" t="s">
        <v>1479</v>
      </c>
      <c r="AC124" s="8" t="s">
        <v>442</v>
      </c>
      <c r="AD124" s="8" t="s">
        <v>893</v>
      </c>
      <c r="AE124" s="8" t="s">
        <v>894</v>
      </c>
      <c r="AF124" s="8" t="s">
        <v>1480</v>
      </c>
      <c r="AH124" s="8" t="s">
        <v>234</v>
      </c>
      <c r="AI124" s="8">
        <v>432646824</v>
      </c>
    </row>
    <row r="125" spans="1:35" x14ac:dyDescent="0.2">
      <c r="A125" s="6">
        <v>123</v>
      </c>
      <c r="B125" s="7"/>
      <c r="C125" s="7"/>
      <c r="D125" s="9" t="s">
        <v>245</v>
      </c>
      <c r="E125" s="9" t="s">
        <v>216</v>
      </c>
      <c r="F125" s="9" t="s">
        <v>22</v>
      </c>
      <c r="G125" s="9" t="str">
        <f t="shared" si="1"/>
        <v>宇和島市立　三間　中学校</v>
      </c>
      <c r="H125" s="9" t="s">
        <v>216</v>
      </c>
      <c r="I125" s="7"/>
      <c r="J125" s="7" t="s">
        <v>600</v>
      </c>
      <c r="K125" s="9" t="s">
        <v>296</v>
      </c>
      <c r="L125" s="7" t="s">
        <v>854</v>
      </c>
      <c r="M125" s="7" t="s">
        <v>855</v>
      </c>
      <c r="O125" s="8">
        <v>126</v>
      </c>
      <c r="Q125" s="8" t="s">
        <v>1461</v>
      </c>
      <c r="R125" s="8" t="s">
        <v>879</v>
      </c>
      <c r="S125" s="8" t="s">
        <v>216</v>
      </c>
      <c r="T125" s="8" t="s">
        <v>22</v>
      </c>
      <c r="U125" s="8" t="s">
        <v>216</v>
      </c>
      <c r="V125" s="8" t="s">
        <v>1462</v>
      </c>
      <c r="W125" s="8" t="s">
        <v>1481</v>
      </c>
      <c r="X125" s="8" t="s">
        <v>1482</v>
      </c>
      <c r="Z125" s="8" t="s">
        <v>1483</v>
      </c>
      <c r="AA125" s="8" t="s">
        <v>1484</v>
      </c>
      <c r="AC125" s="8" t="s">
        <v>443</v>
      </c>
      <c r="AD125" s="8" t="s">
        <v>1467</v>
      </c>
      <c r="AE125" s="8" t="s">
        <v>894</v>
      </c>
      <c r="AF125" s="8" t="s">
        <v>1485</v>
      </c>
      <c r="AH125" s="8" t="s">
        <v>234</v>
      </c>
      <c r="AI125" s="8" t="s">
        <v>234</v>
      </c>
    </row>
    <row r="126" spans="1:35" x14ac:dyDescent="0.2">
      <c r="A126" s="6">
        <v>124</v>
      </c>
      <c r="B126" s="7"/>
      <c r="C126" s="66" t="s">
        <v>1754</v>
      </c>
      <c r="D126" s="9" t="s">
        <v>245</v>
      </c>
      <c r="E126" s="9" t="s">
        <v>217</v>
      </c>
      <c r="F126" s="9" t="s">
        <v>22</v>
      </c>
      <c r="G126" s="9" t="str">
        <f t="shared" si="1"/>
        <v>宇和島市立　津島　中学校</v>
      </c>
      <c r="H126" s="9" t="s">
        <v>217</v>
      </c>
      <c r="I126" s="7"/>
      <c r="J126" s="7" t="s">
        <v>601</v>
      </c>
      <c r="K126" s="9" t="s">
        <v>297</v>
      </c>
      <c r="L126" s="7" t="s">
        <v>856</v>
      </c>
      <c r="M126" s="7" t="s">
        <v>857</v>
      </c>
      <c r="O126" s="8">
        <v>127</v>
      </c>
      <c r="Q126" s="8" t="s">
        <v>1461</v>
      </c>
      <c r="R126" s="8" t="s">
        <v>879</v>
      </c>
      <c r="S126" s="8" t="s">
        <v>217</v>
      </c>
      <c r="T126" s="8" t="s">
        <v>22</v>
      </c>
      <c r="U126" s="8" t="s">
        <v>217</v>
      </c>
      <c r="V126" s="8" t="s">
        <v>1462</v>
      </c>
      <c r="W126" s="8" t="s">
        <v>1486</v>
      </c>
      <c r="X126" s="8" t="s">
        <v>1487</v>
      </c>
      <c r="Z126" s="8" t="s">
        <v>1488</v>
      </c>
      <c r="AA126" s="8" t="s">
        <v>1489</v>
      </c>
      <c r="AC126" s="8" t="s">
        <v>444</v>
      </c>
      <c r="AD126" s="8" t="s">
        <v>1467</v>
      </c>
      <c r="AE126" s="8" t="s">
        <v>894</v>
      </c>
      <c r="AF126" s="8" t="s">
        <v>1490</v>
      </c>
      <c r="AH126" s="8" t="s">
        <v>234</v>
      </c>
      <c r="AI126" s="8">
        <v>431817345</v>
      </c>
    </row>
    <row r="127" spans="1:35" x14ac:dyDescent="0.2">
      <c r="A127" s="6">
        <v>125</v>
      </c>
      <c r="B127" s="66" t="s">
        <v>1767</v>
      </c>
      <c r="C127" s="66" t="s">
        <v>1753</v>
      </c>
      <c r="D127" s="9" t="s">
        <v>246</v>
      </c>
      <c r="E127" s="9" t="s">
        <v>218</v>
      </c>
      <c r="F127" s="9" t="s">
        <v>22</v>
      </c>
      <c r="G127" s="9" t="str">
        <f t="shared" si="1"/>
        <v>松野町立　松野　中学校</v>
      </c>
      <c r="H127" s="9" t="s">
        <v>218</v>
      </c>
      <c r="I127" s="7"/>
      <c r="J127" s="7" t="s">
        <v>602</v>
      </c>
      <c r="K127" s="9" t="s">
        <v>298</v>
      </c>
      <c r="L127" s="7" t="s">
        <v>858</v>
      </c>
      <c r="M127" s="7" t="s">
        <v>859</v>
      </c>
      <c r="O127" s="8">
        <v>128</v>
      </c>
      <c r="Q127" s="8" t="s">
        <v>1491</v>
      </c>
      <c r="R127" s="8" t="s">
        <v>879</v>
      </c>
      <c r="S127" s="8" t="s">
        <v>218</v>
      </c>
      <c r="T127" s="8" t="s">
        <v>22</v>
      </c>
      <c r="U127" s="8" t="s">
        <v>218</v>
      </c>
      <c r="V127" s="8" t="s">
        <v>1462</v>
      </c>
      <c r="W127" s="8" t="s">
        <v>1492</v>
      </c>
      <c r="X127" s="8" t="s">
        <v>1493</v>
      </c>
      <c r="Z127" s="8" t="s">
        <v>1494</v>
      </c>
      <c r="AA127" s="8" t="s">
        <v>1495</v>
      </c>
      <c r="AC127" s="8" t="s">
        <v>445</v>
      </c>
      <c r="AD127" s="8" t="s">
        <v>1467</v>
      </c>
      <c r="AE127" s="8" t="s">
        <v>894</v>
      </c>
      <c r="AF127" s="8" t="s">
        <v>1496</v>
      </c>
      <c r="AH127" s="8">
        <v>431638712</v>
      </c>
      <c r="AI127" s="8">
        <v>431794438</v>
      </c>
    </row>
    <row r="128" spans="1:35" x14ac:dyDescent="0.2">
      <c r="A128" s="6">
        <v>126</v>
      </c>
      <c r="B128" s="7"/>
      <c r="C128" s="7" t="s">
        <v>1711</v>
      </c>
      <c r="D128" s="9" t="s">
        <v>247</v>
      </c>
      <c r="E128" s="9" t="s">
        <v>219</v>
      </c>
      <c r="F128" s="9" t="s">
        <v>22</v>
      </c>
      <c r="G128" s="9" t="str">
        <f t="shared" si="1"/>
        <v>鬼北町立　広見　中学校</v>
      </c>
      <c r="H128" s="9" t="s">
        <v>219</v>
      </c>
      <c r="I128" s="7"/>
      <c r="J128" s="7" t="s">
        <v>603</v>
      </c>
      <c r="K128" s="9" t="s">
        <v>220</v>
      </c>
      <c r="L128" s="7" t="s">
        <v>860</v>
      </c>
      <c r="M128" s="7" t="s">
        <v>861</v>
      </c>
      <c r="O128" s="8">
        <v>129</v>
      </c>
      <c r="Q128" s="8" t="s">
        <v>1497</v>
      </c>
      <c r="R128" s="8" t="s">
        <v>879</v>
      </c>
      <c r="S128" s="8" t="s">
        <v>219</v>
      </c>
      <c r="T128" s="8" t="s">
        <v>22</v>
      </c>
      <c r="U128" s="8" t="s">
        <v>219</v>
      </c>
      <c r="V128" s="8" t="s">
        <v>1462</v>
      </c>
      <c r="W128" s="8" t="s">
        <v>1498</v>
      </c>
      <c r="X128" s="8" t="s">
        <v>220</v>
      </c>
      <c r="Z128" s="8" t="s">
        <v>1499</v>
      </c>
      <c r="AA128" s="8" t="s">
        <v>1500</v>
      </c>
      <c r="AC128" s="8" t="s">
        <v>446</v>
      </c>
      <c r="AD128" s="8" t="s">
        <v>1467</v>
      </c>
      <c r="AE128" s="8" t="s">
        <v>894</v>
      </c>
      <c r="AF128" s="8" t="s">
        <v>1501</v>
      </c>
      <c r="AH128" s="8" t="s">
        <v>234</v>
      </c>
      <c r="AI128" s="8">
        <v>432615320</v>
      </c>
    </row>
    <row r="129" spans="1:35" x14ac:dyDescent="0.2">
      <c r="A129" s="6">
        <v>127</v>
      </c>
      <c r="B129" s="7"/>
      <c r="C129" s="7"/>
      <c r="D129" s="9" t="s">
        <v>247</v>
      </c>
      <c r="E129" s="9" t="s">
        <v>68</v>
      </c>
      <c r="F129" s="9" t="s">
        <v>22</v>
      </c>
      <c r="G129" s="9" t="str">
        <f t="shared" si="1"/>
        <v>鬼北町立　日吉　中学校</v>
      </c>
      <c r="H129" s="9" t="s">
        <v>68</v>
      </c>
      <c r="I129" s="7"/>
      <c r="J129" s="7" t="s">
        <v>604</v>
      </c>
      <c r="K129" s="9" t="s">
        <v>299</v>
      </c>
      <c r="L129" s="7" t="s">
        <v>862</v>
      </c>
      <c r="M129" s="7" t="s">
        <v>863</v>
      </c>
      <c r="O129" s="8">
        <v>130</v>
      </c>
      <c r="Q129" s="8" t="s">
        <v>1497</v>
      </c>
      <c r="R129" s="8" t="s">
        <v>879</v>
      </c>
      <c r="S129" s="8" t="s">
        <v>68</v>
      </c>
      <c r="T129" s="8" t="s">
        <v>22</v>
      </c>
      <c r="U129" s="8" t="s">
        <v>68</v>
      </c>
      <c r="V129" s="8" t="s">
        <v>1462</v>
      </c>
      <c r="W129" s="8" t="s">
        <v>1502</v>
      </c>
      <c r="X129" s="8" t="s">
        <v>1503</v>
      </c>
      <c r="Z129" s="8" t="s">
        <v>1504</v>
      </c>
      <c r="AA129" s="8" t="s">
        <v>1505</v>
      </c>
      <c r="AC129" s="8" t="s">
        <v>447</v>
      </c>
      <c r="AD129" s="8" t="s">
        <v>1467</v>
      </c>
      <c r="AE129" s="8" t="s">
        <v>894</v>
      </c>
      <c r="AF129" s="8" t="s">
        <v>1506</v>
      </c>
      <c r="AH129" s="8" t="s">
        <v>234</v>
      </c>
      <c r="AI129" s="8">
        <v>432609507</v>
      </c>
    </row>
    <row r="130" spans="1:35" x14ac:dyDescent="0.2">
      <c r="A130" s="6">
        <v>128</v>
      </c>
      <c r="B130" s="7"/>
      <c r="C130" s="7"/>
      <c r="D130" s="9" t="s">
        <v>248</v>
      </c>
      <c r="E130" s="9" t="s">
        <v>221</v>
      </c>
      <c r="F130" s="9" t="s">
        <v>22</v>
      </c>
      <c r="G130" s="9" t="str">
        <f t="shared" si="1"/>
        <v>愛南町立　内海　中学校</v>
      </c>
      <c r="H130" s="9" t="s">
        <v>221</v>
      </c>
      <c r="I130" s="7"/>
      <c r="J130" s="7" t="s">
        <v>605</v>
      </c>
      <c r="K130" s="9" t="s">
        <v>300</v>
      </c>
      <c r="L130" s="7" t="s">
        <v>864</v>
      </c>
      <c r="M130" s="7" t="s">
        <v>865</v>
      </c>
      <c r="O130" s="8">
        <v>131</v>
      </c>
      <c r="Q130" s="8" t="s">
        <v>1507</v>
      </c>
      <c r="R130" s="8" t="s">
        <v>879</v>
      </c>
      <c r="S130" s="8" t="s">
        <v>221</v>
      </c>
      <c r="T130" s="8" t="s">
        <v>22</v>
      </c>
      <c r="U130" s="8" t="s">
        <v>221</v>
      </c>
      <c r="V130" s="8" t="s">
        <v>1462</v>
      </c>
      <c r="W130" s="8" t="s">
        <v>1508</v>
      </c>
      <c r="X130" s="8" t="s">
        <v>1509</v>
      </c>
      <c r="Z130" s="8" t="s">
        <v>1510</v>
      </c>
      <c r="AA130" s="8" t="s">
        <v>1511</v>
      </c>
      <c r="AC130" s="8" t="s">
        <v>448</v>
      </c>
      <c r="AD130" s="8" t="s">
        <v>1467</v>
      </c>
      <c r="AE130" s="8" t="s">
        <v>894</v>
      </c>
      <c r="AF130" s="8" t="s">
        <v>1512</v>
      </c>
      <c r="AH130" s="8" t="s">
        <v>234</v>
      </c>
      <c r="AI130" s="8">
        <v>432659941</v>
      </c>
    </row>
    <row r="131" spans="1:35" x14ac:dyDescent="0.2">
      <c r="A131" s="6">
        <v>129</v>
      </c>
      <c r="B131" s="7"/>
      <c r="C131" s="7" t="s">
        <v>1712</v>
      </c>
      <c r="D131" s="9" t="s">
        <v>248</v>
      </c>
      <c r="E131" s="9" t="s">
        <v>222</v>
      </c>
      <c r="F131" s="9" t="s">
        <v>22</v>
      </c>
      <c r="G131" s="9" t="str">
        <f t="shared" si="1"/>
        <v>愛南町立　御荘　中学校</v>
      </c>
      <c r="H131" s="9" t="s">
        <v>222</v>
      </c>
      <c r="I131" s="7"/>
      <c r="J131" s="7" t="s">
        <v>606</v>
      </c>
      <c r="K131" s="9" t="s">
        <v>301</v>
      </c>
      <c r="L131" s="7" t="s">
        <v>866</v>
      </c>
      <c r="M131" s="7" t="s">
        <v>867</v>
      </c>
      <c r="O131" s="8">
        <v>132</v>
      </c>
      <c r="Q131" s="8" t="s">
        <v>1507</v>
      </c>
      <c r="R131" s="8" t="s">
        <v>879</v>
      </c>
      <c r="S131" s="8" t="s">
        <v>222</v>
      </c>
      <c r="T131" s="8" t="s">
        <v>22</v>
      </c>
      <c r="U131" s="8" t="s">
        <v>222</v>
      </c>
      <c r="V131" s="8" t="s">
        <v>1462</v>
      </c>
      <c r="W131" s="8" t="s">
        <v>1513</v>
      </c>
      <c r="X131" s="8" t="s">
        <v>1514</v>
      </c>
      <c r="Z131" s="8" t="s">
        <v>1515</v>
      </c>
      <c r="AA131" s="8" t="s">
        <v>1516</v>
      </c>
      <c r="AC131" s="8" t="s">
        <v>449</v>
      </c>
      <c r="AD131" s="8" t="s">
        <v>1467</v>
      </c>
      <c r="AE131" s="8" t="s">
        <v>894</v>
      </c>
      <c r="AF131" s="8" t="s">
        <v>1517</v>
      </c>
      <c r="AH131" s="8">
        <v>431845949</v>
      </c>
      <c r="AI131" s="8">
        <v>432011402</v>
      </c>
    </row>
    <row r="132" spans="1:35" x14ac:dyDescent="0.2">
      <c r="A132" s="6">
        <v>130</v>
      </c>
      <c r="B132" s="7"/>
      <c r="C132" s="66" t="s">
        <v>1762</v>
      </c>
      <c r="D132" s="9" t="s">
        <v>248</v>
      </c>
      <c r="E132" s="9" t="s">
        <v>223</v>
      </c>
      <c r="F132" s="9" t="s">
        <v>22</v>
      </c>
      <c r="G132" s="9" t="str">
        <f t="shared" ref="G132:G167" si="2">D132&amp;"　"&amp;E132&amp;"　"&amp;F132</f>
        <v>愛南町立　城辺　中学校</v>
      </c>
      <c r="H132" s="9" t="s">
        <v>223</v>
      </c>
      <c r="I132" s="7"/>
      <c r="J132" s="7" t="s">
        <v>607</v>
      </c>
      <c r="K132" s="9" t="s">
        <v>302</v>
      </c>
      <c r="L132" s="7" t="s">
        <v>868</v>
      </c>
      <c r="M132" s="7" t="s">
        <v>869</v>
      </c>
      <c r="O132" s="8">
        <v>133</v>
      </c>
      <c r="Q132" s="8" t="s">
        <v>1507</v>
      </c>
      <c r="R132" s="8" t="s">
        <v>879</v>
      </c>
      <c r="S132" s="8" t="s">
        <v>223</v>
      </c>
      <c r="T132" s="8" t="s">
        <v>22</v>
      </c>
      <c r="U132" s="8" t="s">
        <v>223</v>
      </c>
      <c r="V132" s="8" t="s">
        <v>1462</v>
      </c>
      <c r="W132" s="8" t="s">
        <v>1518</v>
      </c>
      <c r="X132" s="8" t="s">
        <v>1519</v>
      </c>
      <c r="Z132" s="8" t="s">
        <v>1520</v>
      </c>
      <c r="AA132" s="8" t="s">
        <v>1521</v>
      </c>
      <c r="AC132" s="8" t="s">
        <v>450</v>
      </c>
      <c r="AD132" s="8" t="s">
        <v>1467</v>
      </c>
      <c r="AE132" s="8" t="s">
        <v>894</v>
      </c>
      <c r="AF132" s="8" t="s">
        <v>1522</v>
      </c>
      <c r="AH132" s="8" t="s">
        <v>234</v>
      </c>
      <c r="AI132" s="8">
        <v>432644495</v>
      </c>
    </row>
    <row r="133" spans="1:35" x14ac:dyDescent="0.2">
      <c r="A133" s="6">
        <v>131</v>
      </c>
      <c r="B133" s="7"/>
      <c r="C133" s="7" t="s">
        <v>1713</v>
      </c>
      <c r="D133" s="9" t="s">
        <v>248</v>
      </c>
      <c r="E133" s="9" t="s">
        <v>224</v>
      </c>
      <c r="F133" s="9" t="s">
        <v>22</v>
      </c>
      <c r="G133" s="9" t="str">
        <f t="shared" si="2"/>
        <v>愛南町立　一本松　中学校</v>
      </c>
      <c r="H133" s="9" t="s">
        <v>224</v>
      </c>
      <c r="I133" s="7"/>
      <c r="J133" s="7" t="s">
        <v>608</v>
      </c>
      <c r="K133" s="9" t="s">
        <v>225</v>
      </c>
      <c r="L133" s="7" t="s">
        <v>870</v>
      </c>
      <c r="M133" s="7" t="s">
        <v>871</v>
      </c>
      <c r="O133" s="8">
        <v>134</v>
      </c>
      <c r="Q133" s="8" t="s">
        <v>1507</v>
      </c>
      <c r="R133" s="8" t="s">
        <v>879</v>
      </c>
      <c r="S133" s="8" t="s">
        <v>224</v>
      </c>
      <c r="T133" s="8" t="s">
        <v>22</v>
      </c>
      <c r="U133" s="8" t="s">
        <v>224</v>
      </c>
      <c r="V133" s="8" t="s">
        <v>1462</v>
      </c>
      <c r="W133" s="8" t="s">
        <v>1523</v>
      </c>
      <c r="X133" s="8" t="s">
        <v>225</v>
      </c>
      <c r="Z133" s="8" t="s">
        <v>1524</v>
      </c>
      <c r="AA133" s="8" t="s">
        <v>1525</v>
      </c>
      <c r="AC133" s="8" t="s">
        <v>451</v>
      </c>
      <c r="AD133" s="8" t="s">
        <v>1467</v>
      </c>
      <c r="AE133" s="8" t="s">
        <v>894</v>
      </c>
      <c r="AF133" s="8" t="s">
        <v>1526</v>
      </c>
      <c r="AH133" s="8" t="s">
        <v>234</v>
      </c>
      <c r="AI133" s="8">
        <v>431671572</v>
      </c>
    </row>
    <row r="134" spans="1:35" x14ac:dyDescent="0.2">
      <c r="A134" s="6">
        <v>132</v>
      </c>
      <c r="B134" s="7"/>
      <c r="C134" s="66" t="s">
        <v>1755</v>
      </c>
      <c r="D134" s="9" t="s">
        <v>232</v>
      </c>
      <c r="E134" s="9" t="s">
        <v>226</v>
      </c>
      <c r="F134" s="9" t="s">
        <v>97</v>
      </c>
      <c r="G134" s="9" t="str">
        <f t="shared" si="2"/>
        <v>愛媛県立　宇和島南　中等教育学校</v>
      </c>
      <c r="H134" s="9" t="s">
        <v>226</v>
      </c>
      <c r="I134" s="7"/>
      <c r="J134" s="7" t="s">
        <v>609</v>
      </c>
      <c r="K134" s="9" t="s">
        <v>303</v>
      </c>
      <c r="L134" s="7" t="s">
        <v>872</v>
      </c>
      <c r="M134" s="7" t="s">
        <v>873</v>
      </c>
      <c r="O134" s="8">
        <v>136</v>
      </c>
      <c r="Q134" s="8" t="s">
        <v>1105</v>
      </c>
      <c r="R134" s="8" t="s">
        <v>879</v>
      </c>
      <c r="S134" s="8" t="s">
        <v>226</v>
      </c>
      <c r="T134" s="8" t="s">
        <v>97</v>
      </c>
      <c r="U134" s="8" t="s">
        <v>226</v>
      </c>
      <c r="V134" s="8" t="s">
        <v>1462</v>
      </c>
      <c r="W134" s="8" t="s">
        <v>1469</v>
      </c>
      <c r="X134" s="8" t="s">
        <v>1527</v>
      </c>
      <c r="Z134" s="8" t="s">
        <v>1528</v>
      </c>
      <c r="AA134" s="8" t="s">
        <v>1529</v>
      </c>
      <c r="AC134" s="8" t="s">
        <v>452</v>
      </c>
      <c r="AD134" s="8" t="s">
        <v>1467</v>
      </c>
      <c r="AE134" s="8" t="s">
        <v>894</v>
      </c>
      <c r="AF134" s="8" t="s">
        <v>1530</v>
      </c>
      <c r="AH134" s="8" t="s">
        <v>234</v>
      </c>
      <c r="AI134" s="8">
        <v>431823371</v>
      </c>
    </row>
    <row r="135" spans="1:35" x14ac:dyDescent="0.2">
      <c r="A135" s="6">
        <v>133</v>
      </c>
      <c r="B135" s="7" t="s">
        <v>1714</v>
      </c>
      <c r="C135" s="7"/>
      <c r="D135" s="9"/>
      <c r="E135" s="9" t="s">
        <v>1538</v>
      </c>
      <c r="F135" s="9"/>
      <c r="G135" s="64" t="s">
        <v>1538</v>
      </c>
      <c r="H135" s="9" t="s">
        <v>1573</v>
      </c>
      <c r="I135" s="7"/>
      <c r="J135" s="7" t="s">
        <v>1553</v>
      </c>
      <c r="K135" s="9" t="s">
        <v>1560</v>
      </c>
      <c r="L135" s="7"/>
      <c r="M135" s="7"/>
    </row>
    <row r="136" spans="1:35" x14ac:dyDescent="0.2">
      <c r="A136" s="6">
        <v>134</v>
      </c>
      <c r="B136" s="7" t="s">
        <v>1715</v>
      </c>
      <c r="C136" s="7"/>
      <c r="D136" s="9"/>
      <c r="E136" s="9" t="s">
        <v>1551</v>
      </c>
      <c r="F136" s="9"/>
      <c r="G136" s="64" t="s">
        <v>1551</v>
      </c>
      <c r="H136" s="9" t="s">
        <v>1551</v>
      </c>
      <c r="I136" s="7"/>
      <c r="J136" s="7" t="s">
        <v>1559</v>
      </c>
      <c r="K136" s="9" t="s">
        <v>1567</v>
      </c>
      <c r="L136" s="7"/>
      <c r="M136" s="7"/>
    </row>
    <row r="137" spans="1:35" x14ac:dyDescent="0.2">
      <c r="A137" s="6">
        <v>135</v>
      </c>
      <c r="B137" s="7" t="s">
        <v>1716</v>
      </c>
      <c r="C137" s="7"/>
      <c r="D137" s="9"/>
      <c r="E137" s="9" t="s">
        <v>1546</v>
      </c>
      <c r="F137" s="9"/>
      <c r="G137" s="64" t="s">
        <v>1546</v>
      </c>
      <c r="H137" s="9" t="s">
        <v>1546</v>
      </c>
      <c r="I137" s="7"/>
      <c r="J137" s="7" t="s">
        <v>1554</v>
      </c>
      <c r="K137" s="9" t="s">
        <v>1561</v>
      </c>
      <c r="L137" s="7"/>
      <c r="M137" s="7"/>
    </row>
    <row r="138" spans="1:35" x14ac:dyDescent="0.2">
      <c r="A138" s="6">
        <v>136</v>
      </c>
      <c r="B138" s="7" t="s">
        <v>1717</v>
      </c>
      <c r="C138" s="7"/>
      <c r="D138" s="9"/>
      <c r="E138" s="9" t="s">
        <v>1579</v>
      </c>
      <c r="F138" s="9"/>
      <c r="G138" s="64" t="s">
        <v>1579</v>
      </c>
      <c r="H138" s="9" t="s">
        <v>1579</v>
      </c>
      <c r="I138" s="7"/>
      <c r="J138" s="7" t="s">
        <v>1738</v>
      </c>
      <c r="K138" s="9" t="s">
        <v>1805</v>
      </c>
      <c r="L138" s="7"/>
      <c r="M138" s="7"/>
    </row>
    <row r="139" spans="1:35" x14ac:dyDescent="0.2">
      <c r="A139" s="6">
        <v>137</v>
      </c>
      <c r="B139" s="7" t="s">
        <v>1718</v>
      </c>
      <c r="C139" s="7"/>
      <c r="D139" s="9"/>
      <c r="E139" s="9" t="s">
        <v>1719</v>
      </c>
      <c r="F139" s="9"/>
      <c r="G139" s="64" t="s">
        <v>1719</v>
      </c>
      <c r="H139" s="9" t="s">
        <v>1719</v>
      </c>
      <c r="I139" s="7"/>
      <c r="J139" s="7" t="s">
        <v>1739</v>
      </c>
      <c r="K139" s="9" t="s">
        <v>1740</v>
      </c>
      <c r="L139" s="7"/>
      <c r="M139" s="7"/>
    </row>
    <row r="140" spans="1:35" x14ac:dyDescent="0.2">
      <c r="A140" s="6">
        <v>138</v>
      </c>
      <c r="B140" s="7" t="s">
        <v>1801</v>
      </c>
      <c r="C140" s="7"/>
      <c r="D140" s="9"/>
      <c r="E140" s="9" t="s">
        <v>1802</v>
      </c>
      <c r="F140" s="9"/>
      <c r="G140" s="64" t="s">
        <v>1802</v>
      </c>
      <c r="H140" s="9" t="s">
        <v>1802</v>
      </c>
      <c r="I140" s="7"/>
      <c r="J140" s="7" t="s">
        <v>1803</v>
      </c>
      <c r="K140" s="9" t="s">
        <v>1804</v>
      </c>
      <c r="L140" s="7"/>
      <c r="M140" s="7"/>
    </row>
    <row r="141" spans="1:35" x14ac:dyDescent="0.2">
      <c r="A141" s="6">
        <v>139</v>
      </c>
      <c r="B141" s="7"/>
      <c r="C141" s="7" t="s">
        <v>1720</v>
      </c>
      <c r="D141" s="9"/>
      <c r="E141" s="9" t="s">
        <v>1547</v>
      </c>
      <c r="F141" s="9"/>
      <c r="G141" s="64" t="s">
        <v>1547</v>
      </c>
      <c r="H141" s="9" t="s">
        <v>1547</v>
      </c>
      <c r="I141" s="7"/>
      <c r="J141" s="7" t="s">
        <v>1552</v>
      </c>
      <c r="K141" s="9" t="s">
        <v>1563</v>
      </c>
      <c r="L141" s="7"/>
      <c r="M141" s="7"/>
    </row>
    <row r="142" spans="1:35" x14ac:dyDescent="0.2">
      <c r="A142" s="6">
        <v>140</v>
      </c>
      <c r="B142" s="7"/>
      <c r="C142" s="7" t="s">
        <v>1721</v>
      </c>
      <c r="D142" s="9"/>
      <c r="E142" s="9" t="s">
        <v>1722</v>
      </c>
      <c r="F142" s="9"/>
      <c r="G142" s="64" t="s">
        <v>1722</v>
      </c>
      <c r="H142" s="9" t="s">
        <v>1722</v>
      </c>
      <c r="I142" s="7"/>
      <c r="J142" s="7" t="s">
        <v>1741</v>
      </c>
      <c r="K142" s="9" t="s">
        <v>1742</v>
      </c>
      <c r="L142" s="7"/>
      <c r="M142" s="7"/>
    </row>
    <row r="143" spans="1:35" x14ac:dyDescent="0.2">
      <c r="A143" s="6">
        <v>141</v>
      </c>
      <c r="B143" s="7"/>
      <c r="C143" s="7" t="s">
        <v>1723</v>
      </c>
      <c r="D143" s="9"/>
      <c r="E143" s="9" t="s">
        <v>1574</v>
      </c>
      <c r="F143" s="9"/>
      <c r="G143" s="64" t="s">
        <v>1574</v>
      </c>
      <c r="H143" s="9" t="s">
        <v>1575</v>
      </c>
      <c r="I143" s="7"/>
      <c r="J143" s="7" t="s">
        <v>527</v>
      </c>
      <c r="K143" s="9" t="s">
        <v>1576</v>
      </c>
      <c r="L143" s="7"/>
      <c r="M143" s="7"/>
    </row>
    <row r="144" spans="1:35" x14ac:dyDescent="0.2">
      <c r="A144" s="6">
        <v>142</v>
      </c>
      <c r="B144" s="7"/>
      <c r="C144" s="7" t="s">
        <v>1783</v>
      </c>
      <c r="D144" s="9"/>
      <c r="E144" s="9" t="s">
        <v>1773</v>
      </c>
      <c r="F144" s="9"/>
      <c r="G144" s="64" t="s">
        <v>1773</v>
      </c>
      <c r="H144" s="9" t="s">
        <v>1773</v>
      </c>
      <c r="I144" s="7"/>
      <c r="J144" s="7" t="s">
        <v>1777</v>
      </c>
      <c r="K144" s="9" t="s">
        <v>1775</v>
      </c>
      <c r="L144" s="7"/>
      <c r="M144" s="7"/>
    </row>
    <row r="145" spans="1:13" x14ac:dyDescent="0.2">
      <c r="A145" s="6">
        <v>143</v>
      </c>
      <c r="B145" s="7"/>
      <c r="C145" s="7" t="s">
        <v>1784</v>
      </c>
      <c r="D145" s="9"/>
      <c r="E145" s="9" t="s">
        <v>1774</v>
      </c>
      <c r="F145" s="9"/>
      <c r="G145" s="64" t="s">
        <v>1774</v>
      </c>
      <c r="H145" s="9" t="s">
        <v>1774</v>
      </c>
      <c r="I145" s="7"/>
      <c r="J145" s="7" t="s">
        <v>1778</v>
      </c>
      <c r="K145" s="9" t="s">
        <v>1776</v>
      </c>
      <c r="L145" s="7"/>
      <c r="M145" s="7"/>
    </row>
    <row r="146" spans="1:13" x14ac:dyDescent="0.2">
      <c r="A146" s="6">
        <v>144</v>
      </c>
      <c r="B146" s="7"/>
      <c r="C146" s="7" t="s">
        <v>1724</v>
      </c>
      <c r="D146" s="9"/>
      <c r="E146" s="9" t="s">
        <v>1544</v>
      </c>
      <c r="F146" s="9"/>
      <c r="G146" s="64" t="s">
        <v>1544</v>
      </c>
      <c r="H146" s="9" t="s">
        <v>1544</v>
      </c>
      <c r="I146" s="7"/>
      <c r="J146" s="7" t="s">
        <v>1556</v>
      </c>
      <c r="K146" s="9" t="s">
        <v>1562</v>
      </c>
      <c r="L146" s="7"/>
      <c r="M146" s="7"/>
    </row>
    <row r="147" spans="1:13" x14ac:dyDescent="0.2">
      <c r="A147" s="6">
        <v>145</v>
      </c>
      <c r="B147" s="7"/>
      <c r="C147" s="7" t="s">
        <v>1785</v>
      </c>
      <c r="D147" s="9"/>
      <c r="E147" s="9" t="s">
        <v>1779</v>
      </c>
      <c r="F147" s="9"/>
      <c r="G147" s="64" t="s">
        <v>1779</v>
      </c>
      <c r="H147" s="9" t="s">
        <v>1780</v>
      </c>
      <c r="I147" s="7"/>
      <c r="J147" s="7" t="s">
        <v>1781</v>
      </c>
      <c r="K147" s="9" t="s">
        <v>1782</v>
      </c>
      <c r="L147" s="7"/>
      <c r="M147" s="7"/>
    </row>
    <row r="148" spans="1:13" x14ac:dyDescent="0.2">
      <c r="A148" s="6">
        <v>146</v>
      </c>
      <c r="B148" s="7" t="s">
        <v>1725</v>
      </c>
      <c r="C148" s="7"/>
      <c r="D148" s="9"/>
      <c r="E148" s="9" t="s">
        <v>1571</v>
      </c>
      <c r="F148" s="9"/>
      <c r="G148" s="64" t="s">
        <v>1571</v>
      </c>
      <c r="H148" s="9" t="s">
        <v>1569</v>
      </c>
      <c r="I148" s="7"/>
      <c r="J148" s="7" t="s">
        <v>1577</v>
      </c>
      <c r="K148" s="9" t="s">
        <v>1743</v>
      </c>
      <c r="L148" s="7"/>
      <c r="M148" s="7"/>
    </row>
    <row r="149" spans="1:13" x14ac:dyDescent="0.2">
      <c r="A149" s="6">
        <v>147</v>
      </c>
      <c r="B149" s="7" t="s">
        <v>1726</v>
      </c>
      <c r="C149" s="7"/>
      <c r="D149" s="9"/>
      <c r="E149" s="9" t="s">
        <v>1727</v>
      </c>
      <c r="F149" s="9"/>
      <c r="G149" s="64" t="s">
        <v>1727</v>
      </c>
      <c r="H149" s="9" t="s">
        <v>1727</v>
      </c>
      <c r="I149" s="7"/>
      <c r="J149" s="7" t="s">
        <v>1545</v>
      </c>
      <c r="K149" s="9" t="s">
        <v>1566</v>
      </c>
      <c r="L149" s="7"/>
      <c r="M149" s="7"/>
    </row>
    <row r="150" spans="1:13" x14ac:dyDescent="0.2">
      <c r="A150" s="6">
        <v>148</v>
      </c>
      <c r="B150" s="7" t="s">
        <v>1728</v>
      </c>
      <c r="C150" s="7"/>
      <c r="D150" s="9"/>
      <c r="E150" s="9" t="s">
        <v>1729</v>
      </c>
      <c r="F150" s="9"/>
      <c r="G150" s="64" t="s">
        <v>1729</v>
      </c>
      <c r="H150" s="9" t="s">
        <v>1729</v>
      </c>
      <c r="I150" s="7"/>
      <c r="J150" s="7" t="s">
        <v>1741</v>
      </c>
      <c r="K150" s="9" t="s">
        <v>1742</v>
      </c>
      <c r="L150" s="7"/>
      <c r="M150" s="7"/>
    </row>
    <row r="151" spans="1:13" x14ac:dyDescent="0.2">
      <c r="A151" s="6">
        <v>149</v>
      </c>
      <c r="B151" s="7" t="s">
        <v>1730</v>
      </c>
      <c r="C151" s="7"/>
      <c r="D151" s="9"/>
      <c r="E151" s="9" t="s">
        <v>460</v>
      </c>
      <c r="F151" s="9"/>
      <c r="G151" s="64" t="s">
        <v>460</v>
      </c>
      <c r="H151" s="9" t="s">
        <v>460</v>
      </c>
      <c r="I151" s="9"/>
      <c r="J151" s="7" t="s">
        <v>1557</v>
      </c>
      <c r="K151" s="9" t="s">
        <v>1564</v>
      </c>
      <c r="L151" s="7"/>
      <c r="M151" s="7"/>
    </row>
    <row r="152" spans="1:13" x14ac:dyDescent="0.2">
      <c r="A152" s="6">
        <v>150</v>
      </c>
      <c r="B152" s="7" t="s">
        <v>1731</v>
      </c>
      <c r="C152" s="7"/>
      <c r="D152" s="9"/>
      <c r="E152" s="9" t="s">
        <v>1549</v>
      </c>
      <c r="F152" s="9"/>
      <c r="G152" s="64" t="s">
        <v>1549</v>
      </c>
      <c r="H152" s="9" t="s">
        <v>1549</v>
      </c>
      <c r="I152" s="9"/>
      <c r="J152" s="7" t="s">
        <v>1558</v>
      </c>
      <c r="K152" s="9" t="s">
        <v>1744</v>
      </c>
      <c r="L152" s="7"/>
      <c r="M152" s="7"/>
    </row>
    <row r="153" spans="1:13" x14ac:dyDescent="0.2">
      <c r="A153" s="6">
        <v>151</v>
      </c>
      <c r="B153" s="7"/>
      <c r="C153" s="7"/>
      <c r="D153" s="9"/>
      <c r="E153" s="9" t="s">
        <v>1770</v>
      </c>
      <c r="F153" s="9"/>
      <c r="G153" s="64" t="s">
        <v>1770</v>
      </c>
      <c r="H153" s="9" t="s">
        <v>1770</v>
      </c>
      <c r="I153" s="9"/>
      <c r="J153" s="7" t="s">
        <v>1771</v>
      </c>
      <c r="K153" s="9" t="s">
        <v>1772</v>
      </c>
      <c r="L153" s="7"/>
      <c r="M153" s="7"/>
    </row>
    <row r="154" spans="1:13" x14ac:dyDescent="0.2">
      <c r="A154" s="6">
        <v>152</v>
      </c>
      <c r="B154" s="7"/>
      <c r="C154" s="7" t="s">
        <v>1732</v>
      </c>
      <c r="D154" s="9"/>
      <c r="E154" s="9" t="s">
        <v>1541</v>
      </c>
      <c r="F154" s="9"/>
      <c r="G154" s="64" t="s">
        <v>1541</v>
      </c>
      <c r="H154" s="9" t="s">
        <v>1541</v>
      </c>
      <c r="I154" s="9"/>
      <c r="J154" s="7" t="s">
        <v>481</v>
      </c>
      <c r="K154" s="9" t="s">
        <v>1568</v>
      </c>
      <c r="L154" s="7"/>
      <c r="M154" s="7"/>
    </row>
    <row r="155" spans="1:13" x14ac:dyDescent="0.2">
      <c r="A155" s="6">
        <v>153</v>
      </c>
      <c r="B155" s="7"/>
      <c r="C155" s="7" t="s">
        <v>1733</v>
      </c>
      <c r="D155" s="9"/>
      <c r="E155" s="9" t="s">
        <v>1572</v>
      </c>
      <c r="F155" s="9"/>
      <c r="G155" s="64" t="s">
        <v>1572</v>
      </c>
      <c r="H155" s="9" t="s">
        <v>1570</v>
      </c>
      <c r="I155" s="9"/>
      <c r="J155" s="7" t="s">
        <v>1577</v>
      </c>
      <c r="K155" s="9" t="s">
        <v>1743</v>
      </c>
      <c r="L155" s="7"/>
      <c r="M155" s="7"/>
    </row>
    <row r="156" spans="1:13" x14ac:dyDescent="0.2">
      <c r="A156" s="6">
        <v>154</v>
      </c>
      <c r="B156" s="7"/>
      <c r="C156" s="7" t="s">
        <v>1734</v>
      </c>
      <c r="D156" s="9"/>
      <c r="E156" s="9" t="s">
        <v>1580</v>
      </c>
      <c r="F156" s="9"/>
      <c r="G156" s="64" t="s">
        <v>1580</v>
      </c>
      <c r="H156" s="9" t="s">
        <v>1580</v>
      </c>
      <c r="I156" s="9"/>
      <c r="J156" s="7" t="s">
        <v>1745</v>
      </c>
      <c r="K156" s="9" t="s">
        <v>1581</v>
      </c>
      <c r="L156" s="7"/>
      <c r="M156" s="7"/>
    </row>
    <row r="157" spans="1:13" x14ac:dyDescent="0.2">
      <c r="A157" s="6">
        <v>155</v>
      </c>
      <c r="B157" s="7"/>
      <c r="C157" s="7" t="s">
        <v>1735</v>
      </c>
      <c r="D157" s="9"/>
      <c r="E157" s="9" t="s">
        <v>1539</v>
      </c>
      <c r="F157" s="9"/>
      <c r="G157" s="64" t="s">
        <v>1539</v>
      </c>
      <c r="H157" s="9" t="s">
        <v>1539</v>
      </c>
      <c r="I157" s="9"/>
      <c r="J157" s="7" t="s">
        <v>551</v>
      </c>
      <c r="K157" s="9" t="s">
        <v>1565</v>
      </c>
      <c r="L157" s="7"/>
      <c r="M157" s="7"/>
    </row>
    <row r="158" spans="1:13" x14ac:dyDescent="0.2">
      <c r="A158" s="6">
        <v>156</v>
      </c>
      <c r="B158" s="7"/>
      <c r="C158" s="7" t="s">
        <v>1736</v>
      </c>
      <c r="D158" s="9"/>
      <c r="E158" s="9" t="s">
        <v>1540</v>
      </c>
      <c r="F158" s="9"/>
      <c r="G158" s="64" t="s">
        <v>1540</v>
      </c>
      <c r="H158" s="9" t="s">
        <v>1540</v>
      </c>
      <c r="I158" s="9"/>
      <c r="J158" s="7" t="s">
        <v>1555</v>
      </c>
      <c r="K158" s="9" t="s">
        <v>1746</v>
      </c>
      <c r="L158" s="7"/>
      <c r="M158" s="7"/>
    </row>
    <row r="159" spans="1:13" x14ac:dyDescent="0.2">
      <c r="A159" s="6">
        <v>157</v>
      </c>
      <c r="B159" s="7"/>
      <c r="C159" s="7" t="s">
        <v>1737</v>
      </c>
      <c r="D159" s="9"/>
      <c r="E159" s="9" t="s">
        <v>1550</v>
      </c>
      <c r="F159" s="9"/>
      <c r="G159" s="64" t="s">
        <v>1550</v>
      </c>
      <c r="H159" s="9" t="s">
        <v>1550</v>
      </c>
      <c r="I159" s="9"/>
      <c r="J159" s="7" t="s">
        <v>1558</v>
      </c>
      <c r="K159" s="9" t="s">
        <v>1744</v>
      </c>
      <c r="L159" s="7"/>
      <c r="M159" s="7"/>
    </row>
    <row r="160" spans="1:13" x14ac:dyDescent="0.2">
      <c r="A160" s="6">
        <v>158</v>
      </c>
      <c r="B160" s="7"/>
      <c r="C160" s="7"/>
      <c r="D160" s="9"/>
      <c r="E160" s="9"/>
      <c r="F160" s="9"/>
      <c r="G160" s="64" t="str">
        <f t="shared" si="2"/>
        <v>　　</v>
      </c>
      <c r="H160" s="9"/>
      <c r="I160" s="9"/>
      <c r="J160" s="7"/>
      <c r="K160" s="9"/>
      <c r="L160" s="7"/>
      <c r="M160" s="7"/>
    </row>
    <row r="161" spans="1:13" x14ac:dyDescent="0.2">
      <c r="A161" s="6">
        <v>159</v>
      </c>
      <c r="B161" s="7"/>
      <c r="C161" s="7"/>
      <c r="D161" s="9"/>
      <c r="E161" s="9"/>
      <c r="F161" s="9"/>
      <c r="G161" s="64" t="str">
        <f t="shared" si="2"/>
        <v>　　</v>
      </c>
      <c r="H161" s="9"/>
      <c r="I161" s="9"/>
      <c r="J161" s="7"/>
      <c r="K161" s="9"/>
      <c r="L161" s="7"/>
      <c r="M161" s="7"/>
    </row>
    <row r="162" spans="1:13" x14ac:dyDescent="0.2">
      <c r="A162" s="6">
        <v>160</v>
      </c>
      <c r="B162" s="7"/>
      <c r="C162" s="7"/>
      <c r="D162" s="9"/>
      <c r="E162" s="9"/>
      <c r="F162" s="9"/>
      <c r="G162" s="64" t="str">
        <f t="shared" si="2"/>
        <v>　　</v>
      </c>
      <c r="H162" s="9"/>
      <c r="I162" s="9"/>
      <c r="J162" s="7"/>
      <c r="K162" s="9"/>
      <c r="L162" s="7"/>
      <c r="M162" s="7"/>
    </row>
    <row r="163" spans="1:13" x14ac:dyDescent="0.2">
      <c r="A163" s="6">
        <v>161</v>
      </c>
      <c r="B163" s="7"/>
      <c r="C163" s="7"/>
      <c r="D163" s="9"/>
      <c r="E163" s="9"/>
      <c r="F163" s="9"/>
      <c r="G163" s="64" t="str">
        <f t="shared" si="2"/>
        <v>　　</v>
      </c>
      <c r="H163" s="9"/>
      <c r="I163" s="9"/>
      <c r="J163" s="7"/>
      <c r="K163" s="9"/>
      <c r="L163" s="7"/>
      <c r="M163" s="7"/>
    </row>
    <row r="164" spans="1:13" x14ac:dyDescent="0.2">
      <c r="A164" s="6">
        <v>162</v>
      </c>
      <c r="B164" s="7"/>
      <c r="C164" s="7"/>
      <c r="D164" s="9"/>
      <c r="E164" s="9"/>
      <c r="F164" s="9"/>
      <c r="G164" s="64" t="str">
        <f t="shared" si="2"/>
        <v>　　</v>
      </c>
      <c r="H164" s="9"/>
      <c r="I164" s="9"/>
      <c r="J164" s="7"/>
      <c r="K164" s="9"/>
      <c r="L164" s="7"/>
      <c r="M164" s="7"/>
    </row>
    <row r="165" spans="1:13" x14ac:dyDescent="0.2">
      <c r="A165" s="6">
        <v>163</v>
      </c>
      <c r="B165" s="7"/>
      <c r="C165" s="7"/>
      <c r="D165" s="9"/>
      <c r="E165" s="9"/>
      <c r="F165" s="9"/>
      <c r="G165" s="64" t="str">
        <f t="shared" si="2"/>
        <v>　　</v>
      </c>
      <c r="H165" s="9"/>
      <c r="I165" s="9"/>
      <c r="J165" s="7"/>
      <c r="K165" s="9"/>
      <c r="L165" s="7"/>
      <c r="M165" s="7"/>
    </row>
    <row r="166" spans="1:13" x14ac:dyDescent="0.2">
      <c r="A166" s="6">
        <v>164</v>
      </c>
      <c r="B166" s="7"/>
      <c r="C166" s="7"/>
      <c r="D166" s="9"/>
      <c r="E166" s="9"/>
      <c r="F166" s="9"/>
      <c r="G166" s="64" t="str">
        <f t="shared" si="2"/>
        <v>　　</v>
      </c>
      <c r="H166" s="9"/>
      <c r="I166" s="9"/>
      <c r="J166" s="7"/>
      <c r="K166" s="9"/>
      <c r="L166" s="7"/>
      <c r="M166" s="7"/>
    </row>
    <row r="167" spans="1:13" x14ac:dyDescent="0.2">
      <c r="A167" s="6">
        <v>165</v>
      </c>
      <c r="B167" s="7"/>
      <c r="C167" s="7"/>
      <c r="D167" s="9"/>
      <c r="E167" s="9"/>
      <c r="F167" s="9"/>
      <c r="G167" s="64" t="str">
        <f t="shared" si="2"/>
        <v>　　</v>
      </c>
      <c r="H167" s="9"/>
      <c r="I167" s="9"/>
      <c r="J167" s="7"/>
      <c r="K167" s="9"/>
      <c r="L167" s="7"/>
      <c r="M167" s="7"/>
    </row>
    <row r="168" spans="1:13" x14ac:dyDescent="0.2">
      <c r="G168" s="65"/>
    </row>
  </sheetData>
  <sheetProtection selectLockedCells="1"/>
  <phoneticPr fontId="2"/>
  <pageMargins left="0.39370078740157483" right="0.39370078740157483" top="0.39370078740157483" bottom="0.39370078740157483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記入要領</vt:lpstr>
      <vt:lpstr>申込先メールアドレス</vt:lpstr>
      <vt:lpstr>男子用申込書(必ず記入要領を確認してください。)</vt:lpstr>
      <vt:lpstr>男子メンバー表</vt:lpstr>
      <vt:lpstr>女子用申込書(必ず記入要領を確認してください。)</vt:lpstr>
      <vt:lpstr>女子メンバー表</vt:lpstr>
      <vt:lpstr>Sheet1</vt:lpstr>
      <vt:lpstr>チーム情報</vt:lpstr>
      <vt:lpstr>チーム情報!Print_Area</vt:lpstr>
      <vt:lpstr>記入要領!Print_Area</vt:lpstr>
      <vt:lpstr>女子メンバー表!Print_Area</vt:lpstr>
      <vt:lpstr>'女子用申込書(必ず記入要領を確認してください。)'!Print_Area</vt:lpstr>
      <vt:lpstr>男子メンバー表!Print_Area</vt:lpstr>
      <vt:lpstr>'男子用申込書(必ず記入要領を確認してください。)'!Print_Area</vt:lpstr>
      <vt:lpstr>チーム情報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hino</dc:creator>
  <cp:lastModifiedBy>shinpei hino</cp:lastModifiedBy>
  <cp:lastPrinted>2026-05-07T06:06:13Z</cp:lastPrinted>
  <dcterms:created xsi:type="dcterms:W3CDTF">2008-01-31T03:04:07Z</dcterms:created>
  <dcterms:modified xsi:type="dcterms:W3CDTF">2026-08-16T10:10:47Z</dcterms:modified>
</cp:coreProperties>
</file>